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Daten\06_Förderung_Land+Bund\1_Landesförderung\08_EFRE 2007-2021\Formulare_SAENA\"/>
    </mc:Choice>
  </mc:AlternateContent>
  <xr:revisionPtr revIDLastSave="0" documentId="13_ncr:1_{AA6F80CC-8BFA-4837-B79C-7F72B0FC7B68}" xr6:coauthVersionLast="47" xr6:coauthVersionMax="47" xr10:uidLastSave="{00000000-0000-0000-0000-000000000000}"/>
  <workbookProtection workbookAlgorithmName="SHA-512" workbookHashValue="MN6FPJZC/ZneZe1oU1EUnqsMsfHMGTY7MgEytmT80o9FXur6aWb0Cv5YOPl3rc7vAdg2ieipTSJKmA7LwdaK6w==" workbookSaltValue="db793RCM2n1iTN0xiltfKw==" workbookSpinCount="100000" lockStructure="1"/>
  <bookViews>
    <workbookView xWindow="-120" yWindow="-120" windowWidth="29040" windowHeight="17640" xr2:uid="{00000000-000D-0000-FFFF-FFFF00000000}"/>
  </bookViews>
  <sheets>
    <sheet name="Projektdaten" sheetId="1" r:id="rId1"/>
    <sheet name="Tabelle1" sheetId="8" state="hidden" r:id="rId2"/>
  </sheets>
  <externalReferences>
    <externalReference r:id="rId3"/>
  </externalReferences>
  <definedNames>
    <definedName name="_Tax1">[1]Rahmen!$F$31</definedName>
    <definedName name="_Tax2">[1]Rahmen!$G$31</definedName>
    <definedName name="_Tax3">[1]Rahmen!$H$31</definedName>
    <definedName name="_Tax4">[1]Rahmen!$I$31</definedName>
    <definedName name="_Tax5">[1]Rahmen!$J$31</definedName>
    <definedName name="AcqDebtAmount">[1]Specs!$G$52</definedName>
    <definedName name="AcqDebtRate">[1]Specs!$G$15</definedName>
    <definedName name="AcqDebtTime">[1]Specs!$G$13</definedName>
    <definedName name="AcqEquity">[1]Specs!$G$65</definedName>
    <definedName name="AcqEquityCosts">[1]Specs!$G$51</definedName>
    <definedName name="AcqMotherTax">[1]Specs!$G$66</definedName>
    <definedName name="AcqMotherTaxInUse" hidden="1">[1]Specs!$G$67</definedName>
    <definedName name="AdjustDCVAwNetDebt" hidden="1">[1]Specs!$G$39</definedName>
    <definedName name="AFactor" hidden="1">[1]Specs!$B$15</definedName>
    <definedName name="AFactor2" hidden="1">[1]Specs!$I$19</definedName>
    <definedName name="AFactorList">[1]Specs!$A$16:$A$24</definedName>
    <definedName name="AFactorList2">[1]Specs!$I$13:$I$17</definedName>
    <definedName name="Analysis01Ratio01" hidden="1">[1]Specs!$K$43</definedName>
    <definedName name="Analysis01Ratio02" hidden="1">[1]Specs!$K$44</definedName>
    <definedName name="Analysis01Ratio03" hidden="1">[1]Specs!$K$45</definedName>
    <definedName name="Analysis01Ratio04" hidden="1">[1]Specs!$K$46</definedName>
    <definedName name="Analysis01Ratio05" hidden="1">[1]Specs!$K$47</definedName>
    <definedName name="Analysis01Ratio06" hidden="1">[1]Specs!$K$48</definedName>
    <definedName name="Analysis02Ratio01" hidden="1">[1]Specs!$K$49</definedName>
    <definedName name="Analysis02Ratio02" hidden="1">[1]Specs!$K$50</definedName>
    <definedName name="Analysis02Ratio03" hidden="1">[1]Specs!$K$51</definedName>
    <definedName name="Analysis02Ratio04" hidden="1">[1]Specs!$K$52</definedName>
    <definedName name="Analysis02Ratio05" hidden="1">[1]Specs!$K$53</definedName>
    <definedName name="Analysis02Ratio06" hidden="1">[1]Specs!$K$54</definedName>
    <definedName name="Analysis03Ratio01" hidden="1">[1]Specs!$K$55</definedName>
    <definedName name="Analysis03Ratio02" hidden="1">[1]Specs!$K$56</definedName>
    <definedName name="Analysis03Ratio03" hidden="1">[1]Specs!$K$57</definedName>
    <definedName name="Analysis03Ratio04" hidden="1">[1]Specs!$K$58</definedName>
    <definedName name="Analysis03Ratio05" hidden="1">[1]Specs!$K$59</definedName>
    <definedName name="Analysis03Ratio06" hidden="1">[1]Specs!$K$60</definedName>
    <definedName name="Analysis04Ratio01" hidden="1">[1]Specs!$K$61</definedName>
    <definedName name="Analysis04Ratio02" hidden="1">[1]Specs!$K$62</definedName>
    <definedName name="Analysis04Ratio03" hidden="1">[1]Specs!$K$63</definedName>
    <definedName name="Analysis04Ratio04" hidden="1">[1]Specs!$K$64</definedName>
    <definedName name="Analysis04Ratio05" hidden="1">[1]Specs!$K$65</definedName>
    <definedName name="Analysis04Ratio06" hidden="1">[1]Specs!$K$66</definedName>
    <definedName name="Analysis05Ratio01" hidden="1">[1]Specs!$K$67</definedName>
    <definedName name="Analysis05Ratio02" hidden="1">[1]Specs!$K$68</definedName>
    <definedName name="Analysis05Ratio03" hidden="1">[1]Specs!$K$69</definedName>
    <definedName name="Analysis05Ratio04" hidden="1">[1]Specs!$K$70</definedName>
    <definedName name="Analysis05Ratio05" hidden="1">[1]Specs!$K$71</definedName>
    <definedName name="Analysis05Ratio06" hidden="1">[1]Specs!$K$72</definedName>
    <definedName name="Analysis06Ratio01" hidden="1">[1]Specs!$K$73</definedName>
    <definedName name="Analysis06Ratio02" hidden="1">[1]Specs!$K$74</definedName>
    <definedName name="Analysis06Ratio03" hidden="1">[1]Specs!$K$75</definedName>
    <definedName name="Analysis06Ratio04" hidden="1">[1]Specs!$K$76</definedName>
    <definedName name="Analysis06Ratio05" hidden="1">[1]Specs!$K$77</definedName>
    <definedName name="Analysis06Ratio06" hidden="1">[1]Specs!$K$78</definedName>
    <definedName name="AnyDisc" hidden="1">[1]Berechnungen!$AF$1</definedName>
    <definedName name="AutoManualTax" hidden="1">[1]Specs!$G$57</definedName>
    <definedName name="BadwillOK" hidden="1">[1]Specs!$E$17</definedName>
    <definedName name="BalCheck" hidden="1">[1]Specs!$G$18</definedName>
    <definedName name="BalDepr01" hidden="1">[1]Specs!$K$29</definedName>
    <definedName name="BalDepr02" hidden="1">[1]Specs!$K$30</definedName>
    <definedName name="BalDepr03" hidden="1">[1]Specs!$K$31</definedName>
    <definedName name="BalDepr04" hidden="1">[1]Specs!$K$32</definedName>
    <definedName name="BalDepr05" hidden="1">[1]Specs!$K$33</definedName>
    <definedName name="BalDepr06" hidden="1">[1]Specs!$K$34</definedName>
    <definedName name="BalDepr07" hidden="1">[1]Specs!$K$35</definedName>
    <definedName name="BalDepr08" hidden="1">[1]Specs!$K$37</definedName>
    <definedName name="BalDepr09" hidden="1">[1]Specs!$K$38</definedName>
    <definedName name="BalDepr10" hidden="1">[1]Specs!$K$39</definedName>
    <definedName name="BalDepr11" hidden="1">[1]Specs!$K$40</definedName>
    <definedName name="BalDepr12" hidden="1">[1]Specs!$K$41</definedName>
    <definedName name="BalDeprDD" hidden="1">[1]Specs!$J$2:$J$4</definedName>
    <definedName name="BeginEnd">[1]Rahmen!$J$13</definedName>
    <definedName name="CalcPoint">[1]Specs!$G$22</definedName>
    <definedName name="CalcPointPB">[1]Specs!$G$23</definedName>
    <definedName name="CalculatedDepreciation" hidden="1">[1]Specs!$I$36</definedName>
    <definedName name="ColHeaders" hidden="1">[1]Berechnungen!$G$16:$AE$16</definedName>
    <definedName name="ColHeadersR">[1]Specs!$B$20:$B$43</definedName>
    <definedName name="ColHeadersR2">[1]Specs!$B$21:$B$43</definedName>
    <definedName name="CorrDebtResidual">[1]Specs!$J$14</definedName>
    <definedName name="CumMonths">[1]Berechnungen!$G$962:$AE$962</definedName>
    <definedName name="Currency">[1]Rahmen!$F$21</definedName>
    <definedName name="DCVAAdjust" hidden="1">[1]Specs!$G$34</definedName>
    <definedName name="DcvaCG" hidden="1">[1]Specs!$G$38</definedName>
    <definedName name="DCVAResidual" hidden="1">[1]Specs!$G$35</definedName>
    <definedName name="DemoVersion" hidden="1">[1]Specs!$G$1</definedName>
    <definedName name="DetailLevels" hidden="1">[1]Specs!$F$4:$F$9</definedName>
    <definedName name="DiscFinCashFlow">[1]Berechnungen!$G$1126:$AE$1126</definedName>
    <definedName name="DiscMonth">[1]Rahmen!$F$25</definedName>
    <definedName name="DiscMonthEquity">[1]Rahmen!$F$28</definedName>
    <definedName name="DiscOperCashFlow">[1]Berechnungen!$G$1002:$AE$1002</definedName>
    <definedName name="DiscPayBack">[1]Berechnungen!$G$961:$AE$964</definedName>
    <definedName name="DiscPayBackDCVA">[1]Berechnungen!$G$1133:$AE$1136</definedName>
    <definedName name="DiscPayBackEquity">[1]Berechnungen!$G$1129:$AE$1132</definedName>
    <definedName name="DiscTotalInvestment">[1]Berechnungen!$G$14:$AE$14</definedName>
    <definedName name="DiscYear">[1]Rahmen!$F$23</definedName>
    <definedName name="DiscYearEquity">[1]Rahmen!$F$26</definedName>
    <definedName name="DontCompound" hidden="1">[1]Specs!$G$21</definedName>
    <definedName name="DontCompoundPB" hidden="1">[1]Specs!$G$24</definedName>
    <definedName name="EbitdaIndex">[1]Specs!$A$33</definedName>
    <definedName name="EvaBAT">[1]Specs!$E$16</definedName>
    <definedName name="EvaCG">[1]Specs!$G$20</definedName>
    <definedName name="FCFEinUse" hidden="1">[1]Specs!$G$45</definedName>
    <definedName name="Figures">[1]Rahmen!$F$20</definedName>
    <definedName name="FinMonth">[1]Rahmen!$F$36</definedName>
    <definedName name="FinYear">[1]Rahmen!$G$36</definedName>
    <definedName name="FinYearR" hidden="1">[1]Specs!$C$17</definedName>
    <definedName name="FinYearR01" hidden="1">[1]Specs!$N$49</definedName>
    <definedName name="FinYearR02" hidden="1">[1]Specs!$N$50</definedName>
    <definedName name="FinYearR03" hidden="1">[1]Specs!$N$51</definedName>
    <definedName name="FinYearR04" hidden="1">[1]Specs!$N$52</definedName>
    <definedName name="FinYearR05" hidden="1">[1]Specs!$N$53</definedName>
    <definedName name="FinYearR06" hidden="1">[1]Specs!$N$54</definedName>
    <definedName name="FinYearRIndex" hidden="1">[1]Specs!$C$15</definedName>
    <definedName name="FinYearRIndex01" hidden="1">[1]Specs!$N$43</definedName>
    <definedName name="FinYearRIndex02" hidden="1">[1]Specs!$N$44</definedName>
    <definedName name="FinYearRIndex03" hidden="1">[1]Specs!$N$45</definedName>
    <definedName name="FinYearRIndex04" hidden="1">[1]Specs!$N$46</definedName>
    <definedName name="FinYearRIndex05" hidden="1">[1]Specs!$N$47</definedName>
    <definedName name="FinYearRIndex06" hidden="1">[1]Specs!$N$48</definedName>
    <definedName name="FinYearsH">[1]Specs!$A$35:$A$56</definedName>
    <definedName name="FinYearsNeg">[1]Specs!$D$20:$D$41</definedName>
    <definedName name="FinYearsPos">[1]Specs!$E$20:$E$41</definedName>
    <definedName name="FinYearsR">[1]Specs!$C$20:$C$41</definedName>
    <definedName name="GoodwillDepreciationTax" hidden="1">[1]Specs!$G$58</definedName>
    <definedName name="GWTime">[1]Specs!$G$17</definedName>
    <definedName name="GWtype" hidden="1">[1]Specs!$K$5</definedName>
    <definedName name="GWtypeDD" hidden="1">[1]Specs!$K$2:$K$3</definedName>
    <definedName name="ID" hidden="1">[1]Berechnungen!$E$6</definedName>
    <definedName name="IFRSAlloc01" hidden="1">[1]Specs!$N$29</definedName>
    <definedName name="IFRSAlloc02" hidden="1">[1]Specs!$N$30</definedName>
    <definedName name="IFRSAlloc03" hidden="1">[1]Specs!$N$31</definedName>
    <definedName name="IFRSAlloc04" hidden="1">[1]Specs!$N$32</definedName>
    <definedName name="IFRSAlloc05" hidden="1">[1]Specs!$N$33</definedName>
    <definedName name="IFRSAlloc06" hidden="1">[1]Specs!$N$34</definedName>
    <definedName name="IFRSAlloc07" hidden="1">[1]Specs!$N$35</definedName>
    <definedName name="IFRSAlloc08" hidden="1">[1]Specs!$N$37</definedName>
    <definedName name="IFRSAlloc09" hidden="1">[1]Specs!$N$38</definedName>
    <definedName name="IFRSAlloc10" hidden="1">[1]Specs!$N$39</definedName>
    <definedName name="IFRSAlloc11" hidden="1">[1]Specs!$N$40</definedName>
    <definedName name="IFRSAlloc12" hidden="1">[1]Specs!$N$41</definedName>
    <definedName name="IFRSallocDD" hidden="1">[1]Specs!$L$29:$L$41</definedName>
    <definedName name="IFRSCumulative" hidden="1">[1]Specs!$K$7</definedName>
    <definedName name="IFRSDepr01" hidden="1">[1]Specs!$O$29</definedName>
    <definedName name="IFRSDepr02" hidden="1">[1]Specs!$O$30</definedName>
    <definedName name="IFRSDepr03" hidden="1">[1]Specs!$O$31</definedName>
    <definedName name="IFRSDepr04" hidden="1">[1]Specs!$O$32</definedName>
    <definedName name="IFRSDepr05" hidden="1">[1]Specs!$O$33</definedName>
    <definedName name="IFRSDepr06" hidden="1">[1]Specs!$O$34</definedName>
    <definedName name="IFRSDepr07" hidden="1">[1]Specs!$O$35</definedName>
    <definedName name="IFRSDepr08" hidden="1">[1]Specs!$O$37</definedName>
    <definedName name="IFRSDepr09" hidden="1">[1]Specs!$O$38</definedName>
    <definedName name="IFRSDepr10" hidden="1">[1]Specs!$O$39</definedName>
    <definedName name="IFRSDepr11" hidden="1">[1]Specs!$O$40</definedName>
    <definedName name="IFRSDepr12" hidden="1">[1]Specs!$O$41</definedName>
    <definedName name="IFRSKeyFigures" hidden="1">[1]Specs!$I$34</definedName>
    <definedName name="IFRSSheetInUse" hidden="1">[1]Specs!$I$32</definedName>
    <definedName name="ImpairmentFinancialAssets" hidden="1">[1]Specs!$G$71</definedName>
    <definedName name="ImpairmentWorkingCapital" hidden="1">[1]Specs!$G$70</definedName>
    <definedName name="InclFinTax">[1]Specs!$G$55</definedName>
    <definedName name="InclPosTax">[1]Specs!$G$56</definedName>
    <definedName name="IncomeVariables" hidden="1">[1]Berechnungen!$C$443:$C$460</definedName>
    <definedName name="IncVar1" hidden="1">[1]Specs!$B$10</definedName>
    <definedName name="InvDate">[1]Rahmen!$E$54</definedName>
    <definedName name="Investment">[1]Rahmen!$F$5</definedName>
    <definedName name="InvFileType" hidden="1">[1]Specs!$B$5</definedName>
    <definedName name="InvInfo" hidden="1">[1]Specs!$V$15</definedName>
    <definedName name="InvMonth">[1]Rahmen!$F$34</definedName>
    <definedName name="InvOrAcq" hidden="1">[1]Specs!$B$8</definedName>
    <definedName name="InvTime">[1]Rahmen!$J$5</definedName>
    <definedName name="InvTime2">[1]Rahmen!$K$5</definedName>
    <definedName name="InvTimeEnds">[1]Rahmen!$F$18</definedName>
    <definedName name="InvTimeMonths">[1]Rahmen!$J$7</definedName>
    <definedName name="InvTimeMonths2">[1]Rahmen!$K$7</definedName>
    <definedName name="InvYear">[1]Rahmen!$G$34</definedName>
    <definedName name="IrrCashFlow">[1]Specs2!$B$2:$B$258</definedName>
    <definedName name="IrrCashFlowEquity">[1]Specs2!$F$2:$F$258</definedName>
    <definedName name="IRRLimit" hidden="1">[1]Specs!$G$125</definedName>
    <definedName name="IRRLimitEquity" hidden="1">[1]Specs!$G$176</definedName>
    <definedName name="Language">[1]Rahmen!$A$16</definedName>
    <definedName name="LastMonth">[1]Rahmen!$F$37</definedName>
    <definedName name="LastPeriod">[1]Rahmen!$J$48</definedName>
    <definedName name="LastYear">[1]Rahmen!$G$37</definedName>
    <definedName name="LoanEnterOrProFin" hidden="1">[1]Specs!$G$50</definedName>
    <definedName name="MaxIRR" hidden="1">[1]Specs!$F$124</definedName>
    <definedName name="MaxIRRbt" hidden="1">[1]Specs!$F$227</definedName>
    <definedName name="MaxIRREquity" hidden="1">[1]Specs!$F$175</definedName>
    <definedName name="MaxIRREquitybt" hidden="1">[1]Specs!$F$278</definedName>
    <definedName name="MinIRR" hidden="1">[1]Specs!$F$122</definedName>
    <definedName name="MinIRRbt" hidden="1">[1]Specs!$F$225</definedName>
    <definedName name="MinIRREquity" hidden="1">[1]Specs!$F$173</definedName>
    <definedName name="MinIRREquitybt" hidden="1">[1]Specs!$F$276</definedName>
    <definedName name="NABase">[1]Specs!$E$14</definedName>
    <definedName name="NetCashFlow">[1]Berechnungen!$G$614:$AE$614</definedName>
    <definedName name="NetCashFlowEquity">[1]Berechnungen!$G$632:$AE$632</definedName>
    <definedName name="NoResCol" hidden="1">[1]Specs!$G$27</definedName>
    <definedName name="NotDiscPayback">[1]Berechnungen!$G$1140:$AE$1143</definedName>
    <definedName name="NotDiscPaybackEquity">[1]Berechnungen!$G$1144:$AE$1147</definedName>
    <definedName name="NoZeroCol" hidden="1">[1]Specs!$G$26</definedName>
    <definedName name="Operators" hidden="1">[1]Berechnungen!$D$2:$D$6</definedName>
    <definedName name="Operators1" hidden="1">[1]Berechnungen!$C$2:$C$4</definedName>
    <definedName name="OperMonth">[1]Rahmen!$F$35</definedName>
    <definedName name="OperYear">[1]Rahmen!$G$35</definedName>
    <definedName name="Period">[1]Rahmen!$F$12</definedName>
    <definedName name="Period2">[1]Rahmen!$G$12</definedName>
    <definedName name="PeriodType" hidden="1">[1]Specs!$G$31</definedName>
    <definedName name="PerpetuityBaseValue">[1]Ergebnis!$J$22</definedName>
    <definedName name="PerpetuityBaseValueEquity">[1]Ergebnis!$J$102</definedName>
    <definedName name="PerpetuityBasisEntered">[1]Ergebnis!$F$22</definedName>
    <definedName name="PerpetuityBasisEnteredEquity">[1]Ergebnis!$F$102</definedName>
    <definedName name="PerpetuityDiscRate">[1]Ergebnis!$J$24</definedName>
    <definedName name="PerpetuityDiscRateEquity">[1]Ergebnis!$J$104</definedName>
    <definedName name="PerpetuityEnter" hidden="1">[1]Specs!$G$43</definedName>
    <definedName name="PerpetuityEnterEquity" hidden="1">[1]Specs!$G$48</definedName>
    <definedName name="PerpetuityGrowing" hidden="1">[1]Specs!$G$44</definedName>
    <definedName name="PerpetuityGrowingEquity" hidden="1">[1]Specs!$G$49</definedName>
    <definedName name="PerpetuityIndex" hidden="1">[1]Specs!$G$41</definedName>
    <definedName name="PerpetuityIndexEquity" hidden="1">[1]Specs!$G$46</definedName>
    <definedName name="PerpetuityLimitation">[1]Specs!$G$68</definedName>
    <definedName name="PerpetuityLimitationEquity">[1]Specs!$G$69</definedName>
    <definedName name="PerpetuityLimited">[1]Specs!$Z$78</definedName>
    <definedName name="PerpetuityLimitedEquity">[1]Specs!$AB$78</definedName>
    <definedName name="PerpetuityLimitList">[1]Specs!$V$78:$V$178</definedName>
    <definedName name="PerpetuityPV">[1]Ergebnis!$J$28</definedName>
    <definedName name="PerpetuityPVEquity">[1]Ergebnis!$J$108</definedName>
    <definedName name="PerpetuityValue">[1]Ergebnis!$J$26</definedName>
    <definedName name="PerpetuityValueEquity">[1]Ergebnis!$J$106</definedName>
    <definedName name="PerpetuityYear" hidden="1">[1]Specs!$G$42</definedName>
    <definedName name="PerpetuityYearEquity" hidden="1">[1]Specs!$G$47</definedName>
    <definedName name="PreTaxCashFlow">[1]Specs2!$E$2:$E$258</definedName>
    <definedName name="PreTaxCashFlowEquity">[1]Specs2!$H$2:$H$258</definedName>
    <definedName name="PrintMode" hidden="1">[1]Specs!$I$11</definedName>
    <definedName name="RatiosDD" hidden="1">[1]Berechnungen!$A$786:$A$829</definedName>
    <definedName name="ResidualTxt" hidden="1">[1]SpecsTxt!$F$12</definedName>
    <definedName name="ResultBookValue">[1]Ergebnis!$F$63</definedName>
    <definedName name="ResultContinuousInvestmentsPV">[1]Ergebnis!$F$35</definedName>
    <definedName name="ResultControlValue">[1]Ergebnis!$F$65</definedName>
    <definedName name="ResultDCF">[1]Ergebnis!$F$15</definedName>
    <definedName name="ResultDCFEquity">[1]Ergebnis!$F$95</definedName>
    <definedName name="ResultDCVA">[1]Ergebnis!$F$81</definedName>
    <definedName name="ResultDebtCorrection">[1]Ergebnis!$F$110</definedName>
    <definedName name="ResultEnterpriseValue">[1]Ergebnis!$F$33</definedName>
    <definedName name="ResultEquityValue">[1]Ergebnis!$F$48</definedName>
    <definedName name="ResultEVAMonths" hidden="1">[1]Specs!$I$23</definedName>
    <definedName name="ResultInvestmentProposalPV">[1]Ergebnis!$F$55</definedName>
    <definedName name="ResultNetDebt">[1]Ergebnis!$F$38</definedName>
    <definedName name="ResultNPV">[1]Ergebnis!$F$57</definedName>
    <definedName name="ResultNPVEquity">[1]Ergebnis!$F$111</definedName>
    <definedName name="ResultPVResidual">[1]Ergebnis!$F$16</definedName>
    <definedName name="ResultPVResidualEquity">[1]Ergebnis!$F$96</definedName>
    <definedName name="ResultRonaMonths" hidden="1">[1]Specs!$I$21</definedName>
    <definedName name="ResultValueInUse">[1]Ergebnis!$F$64</definedName>
    <definedName name="RonaBAT">[1]Specs!$E$15</definedName>
    <definedName name="RonaCG" hidden="1">[1]Specs!$G$19</definedName>
    <definedName name="ShowConclusions" hidden="1">[1]Specs!$I$9</definedName>
    <definedName name="TaxRateM">[1]Berechnungen!$G$1012:$AE$1012</definedName>
    <definedName name="TotalInvestment">[1]Berechnungen!$G$15:$AE$15</definedName>
    <definedName name="TotalPV">[1]Ergebnis!$F$36</definedName>
    <definedName name="UseCalculatedTax" hidden="1">[1]Specs!$G$53</definedName>
    <definedName name="UsePerpetuity" hidden="1">[1]Specs!$G$37</definedName>
    <definedName name="User">[1]Rahmen!$E$50</definedName>
    <definedName name="ValueInUseWithTax" hidden="1">[1]Specs!$G$54</definedName>
    <definedName name="VariableRate" hidden="1">[1]Specs!$I$26</definedName>
    <definedName name="VariableRateEquity" hidden="1">[1]Specs!$I$28</definedName>
    <definedName name="Version" hidden="1">[1]Rahmen!$A$17</definedName>
    <definedName name="WACCCostOfDebt">[1]Specs!$E$8</definedName>
    <definedName name="WACCDebt">[1]Specs!$E$10</definedName>
    <definedName name="WACCEquity">[1]Specs!$E$13</definedName>
    <definedName name="WACCPreTax">[1]Specs!$A$28</definedName>
    <definedName name="WACCReturnOnEquity">[1]Specs!$E$12</definedName>
    <definedName name="WACCTaxRatio">[1]Specs!$E$9</definedName>
    <definedName name="WACCTotalCapital">[1]Specs!$E$11</definedName>
    <definedName name="Year1">[1]Rahmen!$F$29</definedName>
    <definedName name="Year2">[1]Rahmen!$G$29</definedName>
    <definedName name="Year3">[1]Rahmen!$H$29</definedName>
    <definedName name="Year4">[1]Rahmen!$I$29</definedName>
    <definedName name="YearCol" hidden="1">[1]Specs!$C$7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" l="1"/>
  <c r="C40" i="1"/>
  <c r="B12" i="8" s="1"/>
  <c r="B40" i="1"/>
  <c r="B7" i="8" s="1"/>
  <c r="C41" i="1"/>
  <c r="B41" i="1"/>
  <c r="C42" i="1"/>
  <c r="B42" i="1"/>
  <c r="C30" i="1"/>
  <c r="C32" i="1" s="1"/>
  <c r="B30" i="1"/>
  <c r="C2" i="8"/>
  <c r="D4" i="8" l="1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C4" i="8"/>
  <c r="B51" i="1"/>
  <c r="B9" i="8" s="1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C3" i="8"/>
  <c r="C12" i="8" s="1"/>
  <c r="D2" i="8"/>
  <c r="E2" i="8"/>
  <c r="F2" i="8"/>
  <c r="F12" i="8" s="1"/>
  <c r="G2" i="8"/>
  <c r="H2" i="8"/>
  <c r="I2" i="8"/>
  <c r="J2" i="8"/>
  <c r="K2" i="8"/>
  <c r="L2" i="8"/>
  <c r="M2" i="8"/>
  <c r="N2" i="8"/>
  <c r="N12" i="8" s="1"/>
  <c r="O2" i="8"/>
  <c r="P2" i="8"/>
  <c r="Q2" i="8"/>
  <c r="R2" i="8"/>
  <c r="S2" i="8"/>
  <c r="T2" i="8"/>
  <c r="U2" i="8"/>
  <c r="V2" i="8"/>
  <c r="V12" i="8" s="1"/>
  <c r="B32" i="1"/>
  <c r="C31" i="1"/>
  <c r="C51" i="1"/>
  <c r="B14" i="8" s="1"/>
  <c r="B31" i="1"/>
  <c r="D14" i="8" l="1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C14" i="8"/>
  <c r="W14" i="8" s="1"/>
  <c r="C52" i="1" s="1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H12" i="8"/>
  <c r="G12" i="8"/>
  <c r="O12" i="8"/>
  <c r="U12" i="8"/>
  <c r="M12" i="8"/>
  <c r="E12" i="8"/>
  <c r="T12" i="8"/>
  <c r="L12" i="8"/>
  <c r="D12" i="8"/>
  <c r="S12" i="8"/>
  <c r="K12" i="8"/>
  <c r="R12" i="8"/>
  <c r="J12" i="8"/>
  <c r="Q12" i="8"/>
  <c r="I12" i="8"/>
  <c r="P12" i="8"/>
  <c r="W12" i="8" l="1"/>
  <c r="C44" i="1" s="1"/>
  <c r="W9" i="8"/>
  <c r="B52" i="1" s="1"/>
  <c r="W7" i="8"/>
  <c r="B44" i="1" s="1"/>
  <c r="B54" i="1" s="1"/>
  <c r="C53" i="1" l="1"/>
  <c r="B53" i="1"/>
</calcChain>
</file>

<file path=xl/sharedStrings.xml><?xml version="1.0" encoding="utf-8"?>
<sst xmlns="http://schemas.openxmlformats.org/spreadsheetml/2006/main" count="64" uniqueCount="52">
  <si>
    <t>Allgemeines</t>
  </si>
  <si>
    <t>Inbetriebnahme am</t>
  </si>
  <si>
    <t>Investitionen</t>
  </si>
  <si>
    <t>€</t>
  </si>
  <si>
    <t>Fundament</t>
  </si>
  <si>
    <t>Übergabestation</t>
  </si>
  <si>
    <t>Netzanbindung</t>
  </si>
  <si>
    <t>Gutachten, Gebühren</t>
  </si>
  <si>
    <t>Sonstiges</t>
  </si>
  <si>
    <t>Summe</t>
  </si>
  <si>
    <t>spezifische Investitionskosten (€/kW)</t>
  </si>
  <si>
    <t>Betriebskosten</t>
  </si>
  <si>
    <t>Versicherung</t>
  </si>
  <si>
    <t>-</t>
  </si>
  <si>
    <t>Rückbau</t>
  </si>
  <si>
    <t>PV</t>
  </si>
  <si>
    <t>Barwert</t>
  </si>
  <si>
    <t>EE-Anlage (incl. Transport, Errichtung)</t>
  </si>
  <si>
    <t>Zuwegung + (Kran)stellflächen</t>
  </si>
  <si>
    <t xml:space="preserve">Planungskosten </t>
  </si>
  <si>
    <t>Anzahl EE-Anlagen im Park</t>
  </si>
  <si>
    <t xml:space="preserve">Pacht </t>
  </si>
  <si>
    <t xml:space="preserve">Betriebsführung </t>
  </si>
  <si>
    <t>Verkabelung EE-Anlagen</t>
  </si>
  <si>
    <t>Wartungskosten</t>
  </si>
  <si>
    <t>Betriebskosten / a</t>
  </si>
  <si>
    <t>Summe €/kW</t>
  </si>
  <si>
    <t>Standortertrag (kWh/a) Anlage 2 Nr. 7.1 EEG</t>
  </si>
  <si>
    <t>Standortertrag (kWh/a) PV-Anlage</t>
  </si>
  <si>
    <t xml:space="preserve">Vergütung (€/a) </t>
  </si>
  <si>
    <t>Preisänderungsfaktor</t>
  </si>
  <si>
    <t>WACC</t>
  </si>
  <si>
    <t>Laufzeit (Jahre)</t>
  </si>
  <si>
    <t>Einnahmen</t>
  </si>
  <si>
    <t>Diskontsatzfaktor</t>
  </si>
  <si>
    <t>Preissteigerungsfaktor</t>
  </si>
  <si>
    <t>Kapitalwert</t>
  </si>
  <si>
    <t>Minderung Ertrag PV</t>
  </si>
  <si>
    <t>Ertragsminderung PV/a</t>
  </si>
  <si>
    <t>Wind</t>
  </si>
  <si>
    <t xml:space="preserve">Summe  </t>
  </si>
  <si>
    <t>Energieertrag und Einnahmen / a</t>
  </si>
  <si>
    <t>Nennleistung insgesamt in kW</t>
  </si>
  <si>
    <t>Antragsteller:</t>
  </si>
  <si>
    <t>Vorhabensbezeichnung</t>
  </si>
  <si>
    <t>Wirtschaftlichkeitsnachweis Modul 3 Ziff. 1.1.3c</t>
  </si>
  <si>
    <t>Formular: SAE_51401</t>
  </si>
  <si>
    <t>Datum. 22.95.2025</t>
  </si>
  <si>
    <t>Gütefaktor §36h EEG Abs. 1</t>
  </si>
  <si>
    <t>Korrekturfaktor §36h EEG Abs. 1</t>
  </si>
  <si>
    <t>Höchstwert €/kwh  (Ausschreibungen 2025)</t>
  </si>
  <si>
    <t>Photovoltaik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</si>
</sst>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0" fillId="0" borderId="0" xfId="0" applyProtection="1">
      <protection hidden="1"/>
    </xf>
    <xf numFmtId="165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horizontal="right"/>
    </xf>
    <xf numFmtId="0" fontId="5" fillId="0" borderId="0" xfId="0" applyFont="1" applyProtection="1"/>
    <xf numFmtId="0" fontId="1" fillId="0" borderId="0" xfId="0" applyFont="1" applyAlignment="1" applyProtection="1">
      <alignment horizontal="center"/>
    </xf>
    <xf numFmtId="0" fontId="1" fillId="2" borderId="26" xfId="0" applyFont="1" applyFill="1" applyBorder="1" applyProtection="1"/>
    <xf numFmtId="0" fontId="1" fillId="2" borderId="19" xfId="0" applyFont="1" applyFill="1" applyBorder="1" applyAlignment="1" applyProtection="1">
      <alignment horizontal="center"/>
    </xf>
    <xf numFmtId="0" fontId="1" fillId="2" borderId="11" xfId="0" applyFont="1" applyFill="1" applyBorder="1" applyAlignment="1" applyProtection="1">
      <alignment horizontal="center"/>
    </xf>
    <xf numFmtId="0" fontId="1" fillId="0" borderId="0" xfId="0" applyFont="1" applyProtection="1"/>
    <xf numFmtId="0" fontId="4" fillId="0" borderId="0" xfId="0" applyFont="1" applyFill="1" applyBorder="1" applyProtection="1"/>
    <xf numFmtId="0" fontId="0" fillId="0" borderId="0" xfId="0" applyFill="1" applyBorder="1" applyProtection="1"/>
    <xf numFmtId="0" fontId="0" fillId="0" borderId="27" xfId="0" applyBorder="1" applyProtection="1"/>
    <xf numFmtId="0" fontId="5" fillId="0" borderId="0" xfId="0" applyFont="1" applyFill="1" applyBorder="1" applyProtection="1"/>
    <xf numFmtId="0" fontId="0" fillId="0" borderId="1" xfId="0" applyBorder="1" applyAlignment="1" applyProtection="1">
      <alignment horizontal="center"/>
    </xf>
    <xf numFmtId="10" fontId="0" fillId="0" borderId="12" xfId="0" applyNumberFormat="1" applyBorder="1" applyAlignment="1" applyProtection="1">
      <alignment horizontal="center"/>
    </xf>
    <xf numFmtId="0" fontId="0" fillId="0" borderId="27" xfId="0" applyFill="1" applyBorder="1" applyProtection="1"/>
    <xf numFmtId="0" fontId="1" fillId="2" borderId="28" xfId="0" applyFont="1" applyFill="1" applyBorder="1" applyProtection="1"/>
    <xf numFmtId="0" fontId="1" fillId="2" borderId="21" xfId="0" applyFont="1" applyFill="1" applyBorder="1" applyAlignment="1" applyProtection="1">
      <alignment horizontal="center"/>
    </xf>
    <xf numFmtId="0" fontId="0" fillId="0" borderId="29" xfId="0" applyBorder="1" applyProtection="1"/>
    <xf numFmtId="3" fontId="0" fillId="0" borderId="22" xfId="0" applyNumberFormat="1" applyBorder="1" applyAlignment="1" applyProtection="1">
      <alignment horizontal="right"/>
    </xf>
    <xf numFmtId="3" fontId="0" fillId="0" borderId="14" xfId="0" applyNumberFormat="1" applyBorder="1" applyAlignment="1" applyProtection="1">
      <alignment horizontal="right"/>
    </xf>
    <xf numFmtId="0" fontId="1" fillId="0" borderId="30" xfId="0" applyFont="1" applyBorder="1" applyProtection="1"/>
    <xf numFmtId="3" fontId="1" fillId="0" borderId="23" xfId="0" applyNumberFormat="1" applyFont="1" applyBorder="1" applyAlignment="1" applyProtection="1">
      <alignment horizontal="right"/>
    </xf>
    <xf numFmtId="3" fontId="1" fillId="0" borderId="15" xfId="0" applyNumberFormat="1" applyFont="1" applyBorder="1" applyAlignment="1" applyProtection="1">
      <alignment horizontal="right"/>
    </xf>
    <xf numFmtId="0" fontId="1" fillId="3" borderId="31" xfId="0" applyFont="1" applyFill="1" applyBorder="1" applyProtection="1"/>
    <xf numFmtId="3" fontId="1" fillId="3" borderId="24" xfId="0" applyNumberFormat="1" applyFont="1" applyFill="1" applyBorder="1" applyAlignment="1" applyProtection="1">
      <alignment horizontal="right"/>
    </xf>
    <xf numFmtId="3" fontId="1" fillId="3" borderId="16" xfId="0" applyNumberFormat="1" applyFont="1" applyFill="1" applyBorder="1" applyAlignment="1" applyProtection="1">
      <alignment horizontal="right"/>
    </xf>
    <xf numFmtId="0" fontId="1" fillId="2" borderId="31" xfId="0" applyFont="1" applyFill="1" applyBorder="1" applyProtection="1"/>
    <xf numFmtId="0" fontId="1" fillId="2" borderId="24" xfId="0" applyFont="1" applyFill="1" applyBorder="1" applyAlignment="1" applyProtection="1">
      <alignment horizontal="center"/>
    </xf>
    <xf numFmtId="164" fontId="0" fillId="0" borderId="0" xfId="0" applyNumberFormat="1" applyProtection="1"/>
    <xf numFmtId="3" fontId="1" fillId="0" borderId="23" xfId="0" applyNumberFormat="1" applyFont="1" applyFill="1" applyBorder="1" applyAlignment="1" applyProtection="1">
      <alignment horizontal="right"/>
    </xf>
    <xf numFmtId="3" fontId="1" fillId="0" borderId="15" xfId="0" applyNumberFormat="1" applyFont="1" applyFill="1" applyBorder="1" applyAlignment="1" applyProtection="1">
      <alignment horizontal="right"/>
    </xf>
    <xf numFmtId="0" fontId="1" fillId="0" borderId="27" xfId="0" applyFont="1" applyBorder="1" applyProtection="1"/>
    <xf numFmtId="3" fontId="1" fillId="0" borderId="1" xfId="0" applyNumberFormat="1" applyFont="1" applyBorder="1" applyAlignment="1" applyProtection="1">
      <alignment horizontal="right"/>
    </xf>
    <xf numFmtId="3" fontId="1" fillId="0" borderId="12" xfId="0" applyNumberFormat="1" applyFont="1" applyBorder="1" applyAlignment="1" applyProtection="1">
      <alignment horizontal="right"/>
    </xf>
    <xf numFmtId="3" fontId="1" fillId="0" borderId="1" xfId="0" applyNumberFormat="1" applyFont="1" applyBorder="1" applyAlignment="1" applyProtection="1">
      <alignment horizontal="left"/>
    </xf>
    <xf numFmtId="3" fontId="1" fillId="0" borderId="12" xfId="0" applyNumberFormat="1" applyFont="1" applyBorder="1" applyAlignment="1" applyProtection="1">
      <alignment horizontal="left"/>
    </xf>
    <xf numFmtId="0" fontId="1" fillId="0" borderId="29" xfId="0" applyFont="1" applyBorder="1" applyProtection="1"/>
    <xf numFmtId="0" fontId="1" fillId="2" borderId="17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right"/>
    </xf>
    <xf numFmtId="0" fontId="0" fillId="0" borderId="12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12" xfId="0" quotePrefix="1" applyBorder="1" applyAlignment="1" applyProtection="1">
      <alignment horizontal="right"/>
    </xf>
    <xf numFmtId="0" fontId="0" fillId="0" borderId="1" xfId="0" quotePrefix="1" applyBorder="1" applyAlignment="1" applyProtection="1">
      <alignment horizontal="right"/>
    </xf>
    <xf numFmtId="0" fontId="1" fillId="3" borderId="32" xfId="0" applyFont="1" applyFill="1" applyBorder="1" applyProtection="1"/>
    <xf numFmtId="3" fontId="1" fillId="3" borderId="25" xfId="0" applyNumberFormat="1" applyFont="1" applyFill="1" applyBorder="1" applyProtection="1"/>
    <xf numFmtId="3" fontId="1" fillId="3" borderId="18" xfId="0" applyNumberFormat="1" applyFont="1" applyFill="1" applyBorder="1" applyProtection="1"/>
    <xf numFmtId="0" fontId="1" fillId="4" borderId="10" xfId="0" applyFont="1" applyFill="1" applyBorder="1" applyProtection="1"/>
    <xf numFmtId="3" fontId="1" fillId="4" borderId="10" xfId="0" applyNumberFormat="1" applyFont="1" applyFill="1" applyBorder="1" applyProtection="1"/>
    <xf numFmtId="0" fontId="0" fillId="5" borderId="1" xfId="0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3" fontId="0" fillId="5" borderId="1" xfId="0" applyNumberFormat="1" applyFill="1" applyBorder="1" applyAlignment="1" applyProtection="1">
      <alignment horizontal="right"/>
      <protection locked="0"/>
    </xf>
    <xf numFmtId="3" fontId="0" fillId="5" borderId="12" xfId="0" applyNumberFormat="1" applyFill="1" applyBorder="1" applyAlignment="1" applyProtection="1">
      <alignment horizontal="right"/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10" fontId="0" fillId="0" borderId="1" xfId="0" applyNumberFormat="1" applyBorder="1" applyAlignment="1" applyProtection="1">
      <alignment horizontal="center"/>
    </xf>
    <xf numFmtId="10" fontId="0" fillId="0" borderId="12" xfId="0" applyNumberFormat="1" applyBorder="1" applyAlignment="1" applyProtection="1">
      <alignment horizontal="center"/>
    </xf>
    <xf numFmtId="9" fontId="1" fillId="0" borderId="22" xfId="0" applyNumberFormat="1" applyFont="1" applyBorder="1" applyAlignment="1" applyProtection="1">
      <alignment horizontal="center"/>
    </xf>
    <xf numFmtId="9" fontId="1" fillId="0" borderId="14" xfId="0" applyNumberFormat="1" applyFont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14" fontId="0" fillId="5" borderId="20" xfId="0" applyNumberFormat="1" applyFill="1" applyBorder="1" applyAlignment="1" applyProtection="1">
      <alignment horizontal="center"/>
      <protection locked="0"/>
    </xf>
    <xf numFmtId="14" fontId="0" fillId="5" borderId="13" xfId="0" applyNumberFormat="1" applyFill="1" applyBorder="1" applyAlignment="1" applyProtection="1">
      <alignment horizontal="center"/>
      <protection locked="0"/>
    </xf>
  </cellXfs>
  <cellStyles count="2">
    <cellStyle name="Normal 2" xfId="1" xr:uid="{00000000-0005-0000-0000-000000000000}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76FF"/>
      <rgbColor rgb="00FFFF00"/>
      <rgbColor rgb="00FF00FF"/>
      <rgbColor rgb="00C2E2F6"/>
      <rgbColor rgb="00800000"/>
      <rgbColor rgb="00008000"/>
      <rgbColor rgb="00003FBE"/>
      <rgbColor rgb="00808000"/>
      <rgbColor rgb="00800080"/>
      <rgbColor rgb="00008080"/>
      <rgbColor rgb="00FFFFFF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EEEC2"/>
      <rgbColor rgb="00DBE9F9"/>
      <rgbColor rgb="00CC99CC"/>
      <rgbColor rgb="00CC99FF"/>
      <rgbColor rgb="00E9E9E9"/>
      <rgbColor rgb="004277CC"/>
      <rgbColor rgb="0033CCCC"/>
      <rgbColor rgb="00A1E9E7"/>
      <rgbColor rgb="00999933"/>
      <rgbColor rgb="00FFE395"/>
      <rgbColor rgb="00996666"/>
      <rgbColor rgb="007F9DB9"/>
      <rgbColor rgb="00969696"/>
      <rgbColor rgb="003333CC"/>
      <rgbColor rgb="00336666"/>
      <rgbColor rgb="00000099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001008\Downloads\Windpark_DtKueste_In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ktdaten"/>
      <sheetName val="Rahmen"/>
      <sheetName val="Berechnungen"/>
      <sheetName val="Eliminierungen"/>
      <sheetName val="Cash Flow-Entwicklung"/>
      <sheetName val="Ergebnis"/>
      <sheetName val="Analyse"/>
      <sheetName val="Gewerbesteuer"/>
      <sheetName val="IFRS"/>
      <sheetName val="MacroDef"/>
      <sheetName val="ChartData01"/>
      <sheetName val="Specs"/>
      <sheetName val="Specs2"/>
      <sheetName val="SpecsTxt"/>
      <sheetName val="Eng1Txt"/>
      <sheetName val="Fin1Txt"/>
      <sheetName val="Swe1Txt"/>
      <sheetName val="Ger1Txt"/>
      <sheetName val="Pol1Txt"/>
      <sheetName val="Spa1Txt"/>
      <sheetName val="Rus1Txt"/>
      <sheetName val="Eng2Txt"/>
      <sheetName val="Fin2Txt"/>
      <sheetName val="Swe2Txt"/>
      <sheetName val="Ger2Txt"/>
      <sheetName val="Pol2Txt"/>
      <sheetName val="Spa2Txt"/>
      <sheetName val="Rus2Txt"/>
      <sheetName val="Eng3Txt"/>
      <sheetName val="Fin3Txt"/>
      <sheetName val="Swe3Txt"/>
      <sheetName val="Ger3Txt"/>
      <sheetName val="Pol3Txt"/>
      <sheetName val="Spa3Txt"/>
      <sheetName val="Rus3Txt"/>
      <sheetName val="Eng4Txt"/>
      <sheetName val="Fin4Txt"/>
      <sheetName val="Swe4Txt"/>
      <sheetName val="Ger4Txt"/>
      <sheetName val="Pol4Txt"/>
      <sheetName val="Spa4Txt"/>
      <sheetName val="Rus4Txt"/>
      <sheetName val="Eng5Txt"/>
      <sheetName val="Fin5Txt"/>
      <sheetName val="Swe5Txt"/>
      <sheetName val="Ger5Txt"/>
      <sheetName val="Pol5Txt"/>
      <sheetName val="Spa5Txt"/>
      <sheetName val="Rus5Txt"/>
    </sheetNames>
    <sheetDataSet>
      <sheetData sheetId="0"/>
      <sheetData sheetId="1">
        <row r="5">
          <cell r="F5" t="str">
            <v>Windpark Dt. Küste 8WA</v>
          </cell>
          <cell r="K5">
            <v>21</v>
          </cell>
        </row>
        <row r="7">
          <cell r="J7">
            <v>4</v>
          </cell>
        </row>
        <row r="12">
          <cell r="F12">
            <v>2</v>
          </cell>
          <cell r="G12">
            <v>12</v>
          </cell>
        </row>
        <row r="13">
          <cell r="J13">
            <v>0</v>
          </cell>
        </row>
        <row r="16">
          <cell r="A16">
            <v>4</v>
          </cell>
        </row>
        <row r="17">
          <cell r="A17">
            <v>360</v>
          </cell>
        </row>
        <row r="18">
          <cell r="F18" t="str">
            <v>12/2033</v>
          </cell>
        </row>
        <row r="20">
          <cell r="F20">
            <v>1</v>
          </cell>
        </row>
        <row r="21">
          <cell r="F21" t="str">
            <v>€</v>
          </cell>
        </row>
        <row r="23">
          <cell r="F23">
            <v>6.3</v>
          </cell>
        </row>
        <row r="25">
          <cell r="F25">
            <v>5.1042407584538374E-3</v>
          </cell>
        </row>
        <row r="26">
          <cell r="F26">
            <v>8</v>
          </cell>
        </row>
        <row r="28">
          <cell r="F28">
            <v>6.4340301100034303E-3</v>
          </cell>
        </row>
        <row r="29">
          <cell r="F29">
            <v>2012</v>
          </cell>
          <cell r="G29">
            <v>2013</v>
          </cell>
          <cell r="H29">
            <v>2014</v>
          </cell>
          <cell r="I29">
            <v>2015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4">
          <cell r="F34">
            <v>9</v>
          </cell>
          <cell r="G34">
            <v>2012</v>
          </cell>
        </row>
        <row r="35">
          <cell r="F35">
            <v>1</v>
          </cell>
          <cell r="G35">
            <v>2013</v>
          </cell>
        </row>
        <row r="36">
          <cell r="F36">
            <v>12</v>
          </cell>
          <cell r="G36">
            <v>2012</v>
          </cell>
        </row>
        <row r="37">
          <cell r="F37">
            <v>12</v>
          </cell>
          <cell r="G37">
            <v>2033</v>
          </cell>
        </row>
        <row r="48">
          <cell r="J48" t="str">
            <v>12/2033</v>
          </cell>
        </row>
        <row r="50">
          <cell r="E50" t="str">
            <v>Alfons Platz</v>
          </cell>
        </row>
        <row r="54">
          <cell r="E54">
            <v>41347</v>
          </cell>
        </row>
      </sheetData>
      <sheetData sheetId="2">
        <row r="1">
          <cell r="AF1" t="b">
            <v>0</v>
          </cell>
        </row>
        <row r="2">
          <cell r="C2" t="str">
            <v>+</v>
          </cell>
          <cell r="D2" t="str">
            <v>+</v>
          </cell>
        </row>
        <row r="3">
          <cell r="C3" t="str">
            <v>-</v>
          </cell>
          <cell r="D3" t="str">
            <v>-</v>
          </cell>
        </row>
        <row r="4">
          <cell r="C4" t="str">
            <v xml:space="preserve"> </v>
          </cell>
          <cell r="D4" t="str">
            <v>*</v>
          </cell>
        </row>
        <row r="5">
          <cell r="D5" t="str">
            <v>/</v>
          </cell>
        </row>
        <row r="6">
          <cell r="D6" t="str">
            <v xml:space="preserve"> </v>
          </cell>
          <cell r="E6" t="str">
            <v>ID</v>
          </cell>
        </row>
        <row r="14">
          <cell r="G14">
            <v>-5350000</v>
          </cell>
          <cell r="H14">
            <v>-6721211.526793859</v>
          </cell>
          <cell r="I14">
            <v>-11951315.835601928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-67904.261783649388</v>
          </cell>
          <cell r="AE14">
            <v>0</v>
          </cell>
        </row>
        <row r="15">
          <cell r="G15">
            <v>-5350000</v>
          </cell>
          <cell r="H15">
            <v>-6790000</v>
          </cell>
          <cell r="I15">
            <v>-12197200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-250000</v>
          </cell>
          <cell r="AE15">
            <v>0</v>
          </cell>
        </row>
        <row r="16">
          <cell r="G16" t="str">
            <v>9/2012</v>
          </cell>
          <cell r="H16" t="str">
            <v>10/2012</v>
          </cell>
          <cell r="I16" t="str">
            <v>12/2012</v>
          </cell>
          <cell r="J16" t="str">
            <v>12/2013</v>
          </cell>
          <cell r="K16" t="str">
            <v>12/2014</v>
          </cell>
          <cell r="L16" t="str">
            <v>12/2015</v>
          </cell>
          <cell r="M16" t="str">
            <v>12/2016</v>
          </cell>
          <cell r="N16" t="str">
            <v>12/2017</v>
          </cell>
          <cell r="O16" t="str">
            <v>12/2018</v>
          </cell>
          <cell r="P16" t="str">
            <v>12/2019</v>
          </cell>
          <cell r="Q16" t="str">
            <v>12/2020</v>
          </cell>
          <cell r="R16" t="str">
            <v>12/2021</v>
          </cell>
          <cell r="S16" t="str">
            <v>12/2022</v>
          </cell>
          <cell r="T16" t="str">
            <v>12/2023</v>
          </cell>
          <cell r="U16" t="str">
            <v>12/2024</v>
          </cell>
          <cell r="V16" t="str">
            <v>12/2025</v>
          </cell>
          <cell r="W16" t="str">
            <v>12/2026</v>
          </cell>
          <cell r="X16" t="str">
            <v>12/2027</v>
          </cell>
          <cell r="Y16" t="str">
            <v>12/2028</v>
          </cell>
          <cell r="Z16" t="str">
            <v>12/2029</v>
          </cell>
          <cell r="AA16" t="str">
            <v>12/2030</v>
          </cell>
          <cell r="AB16" t="str">
            <v>12/2031</v>
          </cell>
          <cell r="AC16" t="str">
            <v>12/2032</v>
          </cell>
          <cell r="AD16" t="str">
            <v>12/2033</v>
          </cell>
          <cell r="AE16" t="str">
            <v>Restwert</v>
          </cell>
        </row>
        <row r="443">
          <cell r="C443" t="str">
            <v>Erlöse aus Stromverkauf</v>
          </cell>
        </row>
        <row r="444">
          <cell r="C444" t="str">
            <v>Vergütung (€/kWh)</v>
          </cell>
        </row>
        <row r="445">
          <cell r="C445" t="str">
            <v>Anfangsvergütung incl. SDL-Bonus</v>
          </cell>
        </row>
        <row r="446">
          <cell r="C446" t="str">
            <v>Grundvergütung</v>
          </cell>
        </row>
        <row r="447">
          <cell r="C447" t="str">
            <v>Anzahl WEAs</v>
          </cell>
        </row>
        <row r="448">
          <cell r="C448" t="str">
            <v>Produktion pro WEA (kWh/a)</v>
          </cell>
        </row>
        <row r="449">
          <cell r="C449" t="str">
            <v>Prognostizierter Jahresertrag je WEA (KWh/a)</v>
          </cell>
        </row>
        <row r="450">
          <cell r="C450" t="str">
            <v>Verfügbarkeit (%)</v>
          </cell>
        </row>
        <row r="451">
          <cell r="C451" t="str">
            <v>Leitungs- und Trafoverluste (100-X)%</v>
          </cell>
        </row>
        <row r="452">
          <cell r="C452" t="str">
            <v>Änderung Produktion zum Vorjahr %</v>
          </cell>
        </row>
        <row r="453">
          <cell r="C453" t="str">
            <v>Index Produktion (2013=100)</v>
          </cell>
        </row>
        <row r="454">
          <cell r="C454" t="str">
            <v>Feldwirkungsgrad (%)</v>
          </cell>
        </row>
        <row r="455">
          <cell r="C455" t="str">
            <v>Korrekturfaktor Schaltjahr (366/365)</v>
          </cell>
        </row>
        <row r="456">
          <cell r="C456" t="str">
            <v>Produktion des Windparks (kWh/a)</v>
          </cell>
        </row>
        <row r="614">
          <cell r="G614">
            <v>-5400000</v>
          </cell>
          <cell r="H614">
            <v>-6794000</v>
          </cell>
          <cell r="I614">
            <v>-12201200</v>
          </cell>
          <cell r="J614">
            <v>2368683.4521356551</v>
          </cell>
          <cell r="K614">
            <v>2616770.8930662554</v>
          </cell>
          <cell r="L614">
            <v>2594311.9669632171</v>
          </cell>
          <cell r="M614">
            <v>2578181.4175450075</v>
          </cell>
          <cell r="N614">
            <v>2550157.3058235776</v>
          </cell>
          <cell r="O614">
            <v>2517388.9004807062</v>
          </cell>
          <cell r="P614">
            <v>2483768.1523261215</v>
          </cell>
          <cell r="Q614">
            <v>2455726.7136598872</v>
          </cell>
          <cell r="R614">
            <v>2418541.7424202105</v>
          </cell>
          <cell r="S614">
            <v>2385571.0134466616</v>
          </cell>
          <cell r="T614">
            <v>2352732.7172633847</v>
          </cell>
          <cell r="U614">
            <v>2324832.3410209743</v>
          </cell>
          <cell r="V614">
            <v>2285864.0719174393</v>
          </cell>
          <cell r="W614">
            <v>2250378.0527461749</v>
          </cell>
          <cell r="X614">
            <v>2214202.4449483966</v>
          </cell>
          <cell r="Y614">
            <v>2185089.0875472971</v>
          </cell>
          <cell r="Z614">
            <v>2150104.7826257655</v>
          </cell>
          <cell r="AA614">
            <v>2118639.8734373809</v>
          </cell>
          <cell r="AB614">
            <v>2087434.5358714436</v>
          </cell>
          <cell r="AC614">
            <v>832301.33584300126</v>
          </cell>
          <cell r="AD614">
            <v>-292693.02978088724</v>
          </cell>
          <cell r="AE614">
            <v>200000</v>
          </cell>
        </row>
        <row r="632">
          <cell r="G632">
            <v>-1400000</v>
          </cell>
          <cell r="H632">
            <v>-2832666.666666667</v>
          </cell>
          <cell r="I632">
            <v>-3178533.333333334</v>
          </cell>
          <cell r="J632">
            <v>171986.55487406836</v>
          </cell>
          <cell r="K632">
            <v>361073.99580467027</v>
          </cell>
          <cell r="L632">
            <v>581615.06970163295</v>
          </cell>
          <cell r="M632">
            <v>598484.52028342476</v>
          </cell>
          <cell r="N632">
            <v>603460.40856199618</v>
          </cell>
          <cell r="O632">
            <v>603692.00321912533</v>
          </cell>
          <cell r="P632">
            <v>603071.25506454147</v>
          </cell>
          <cell r="Q632">
            <v>937925.64973164629</v>
          </cell>
          <cell r="R632">
            <v>1238886.5118253024</v>
          </cell>
          <cell r="S632">
            <v>1205915.7828517547</v>
          </cell>
          <cell r="T632">
            <v>1173077.4866684827</v>
          </cell>
          <cell r="U632">
            <v>1145177.1104260751</v>
          </cell>
          <cell r="V632">
            <v>1106208.8413225445</v>
          </cell>
          <cell r="W632">
            <v>1070722.8221512896</v>
          </cell>
          <cell r="X632">
            <v>1034547.2143535388</v>
          </cell>
          <cell r="Y632">
            <v>2185089.0875472971</v>
          </cell>
          <cell r="Z632">
            <v>2150104.7826257655</v>
          </cell>
          <cell r="AA632">
            <v>2118639.8734373809</v>
          </cell>
          <cell r="AB632">
            <v>2087434.5358714436</v>
          </cell>
          <cell r="AC632">
            <v>832301.33584300126</v>
          </cell>
          <cell r="AD632">
            <v>-292693.02978088724</v>
          </cell>
          <cell r="AE632">
            <v>200000</v>
          </cell>
        </row>
        <row r="786">
          <cell r="A786" t="str">
            <v>EBIT; Ergebnis vor Zinsen und Steuern, €</v>
          </cell>
        </row>
        <row r="787">
          <cell r="A787" t="str">
            <v>EBIT; Ergebnis vor Zinsen und Steuern, %</v>
          </cell>
        </row>
        <row r="788">
          <cell r="A788" t="str">
            <v xml:space="preserve">Ertrag Nettokapital (RONA),  % </v>
          </cell>
        </row>
        <row r="789">
          <cell r="A789" t="str">
            <v>Wertbeitrag (EVA), €</v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961">
          <cell r="G961">
            <v>-5400000.0000000009</v>
          </cell>
          <cell r="H961">
            <v>-12125171.003392855</v>
          </cell>
          <cell r="I961">
            <v>-24080406.202729277</v>
          </cell>
          <cell r="J961">
            <v>-21897026.141392536</v>
          </cell>
          <cell r="K961">
            <v>-19627920.320840955</v>
          </cell>
          <cell r="L961">
            <v>-17511616.656660855</v>
          </cell>
          <cell r="M961">
            <v>-15533116.931537949</v>
          </cell>
          <cell r="N961">
            <v>-13692106.596768234</v>
          </cell>
          <cell r="O961">
            <v>-11982460.164352745</v>
          </cell>
          <cell r="P961">
            <v>-10395617.820036421</v>
          </cell>
          <cell r="Q961">
            <v>-8919675.121705886</v>
          </cell>
          <cell r="R961">
            <v>-7552230.3811388155</v>
          </cell>
          <cell r="S961">
            <v>-6283365.7776493616</v>
          </cell>
          <cell r="T961">
            <v>-5106133.2305449769</v>
          </cell>
          <cell r="U961">
            <v>-4011803.8917822121</v>
          </cell>
          <cell r="V961">
            <v>-2999587.0912424009</v>
          </cell>
          <cell r="W961">
            <v>-2062143.0372058465</v>
          </cell>
          <cell r="X961">
            <v>-1194434.3676931353</v>
          </cell>
          <cell r="Y961">
            <v>-388884.3820178528</v>
          </cell>
          <cell r="Z961">
            <v>356790.83076884138</v>
          </cell>
          <cell r="AA961">
            <v>1048007.1111762797</v>
          </cell>
          <cell r="AB961">
            <v>1688680.1040431382</v>
          </cell>
          <cell r="AC961">
            <v>1928989.5707745703</v>
          </cell>
          <cell r="AD961">
            <v>1849489.1543086069</v>
          </cell>
        </row>
        <row r="962">
          <cell r="G962">
            <v>0</v>
          </cell>
          <cell r="H962">
            <v>2</v>
          </cell>
          <cell r="I962">
            <v>4</v>
          </cell>
          <cell r="J962">
            <v>16</v>
          </cell>
          <cell r="K962">
            <v>28</v>
          </cell>
          <cell r="L962">
            <v>40</v>
          </cell>
          <cell r="M962">
            <v>52</v>
          </cell>
          <cell r="N962">
            <v>64</v>
          </cell>
          <cell r="O962">
            <v>76</v>
          </cell>
          <cell r="P962">
            <v>88</v>
          </cell>
          <cell r="Q962">
            <v>100</v>
          </cell>
          <cell r="R962">
            <v>112</v>
          </cell>
          <cell r="S962">
            <v>124</v>
          </cell>
          <cell r="T962">
            <v>136</v>
          </cell>
          <cell r="U962">
            <v>148</v>
          </cell>
          <cell r="V962">
            <v>160</v>
          </cell>
          <cell r="W962">
            <v>172</v>
          </cell>
          <cell r="X962">
            <v>184</v>
          </cell>
          <cell r="Y962">
            <v>196</v>
          </cell>
          <cell r="Z962">
            <v>208</v>
          </cell>
          <cell r="AA962">
            <v>220</v>
          </cell>
          <cell r="AB962">
            <v>232</v>
          </cell>
          <cell r="AC962">
            <v>244</v>
          </cell>
          <cell r="AD962">
            <v>256</v>
          </cell>
        </row>
        <row r="963">
          <cell r="G963" t="str">
            <v>9/2012</v>
          </cell>
          <cell r="H963" t="str">
            <v>10/2012</v>
          </cell>
          <cell r="I963" t="str">
            <v>12/2012</v>
          </cell>
          <cell r="J963" t="str">
            <v>12/2013</v>
          </cell>
          <cell r="K963" t="str">
            <v>12/2014</v>
          </cell>
          <cell r="L963" t="str">
            <v>12/2015</v>
          </cell>
          <cell r="M963" t="str">
            <v>12/2016</v>
          </cell>
          <cell r="N963" t="str">
            <v>12/2017</v>
          </cell>
          <cell r="O963" t="str">
            <v>12/2018</v>
          </cell>
          <cell r="P963" t="str">
            <v>12/2019</v>
          </cell>
          <cell r="Q963" t="str">
            <v>12/2020</v>
          </cell>
          <cell r="R963" t="str">
            <v>12/2021</v>
          </cell>
          <cell r="S963" t="str">
            <v>12/2022</v>
          </cell>
          <cell r="T963" t="str">
            <v>12/2023</v>
          </cell>
          <cell r="U963" t="str">
            <v>12/2024</v>
          </cell>
          <cell r="V963" t="str">
            <v>12/2025</v>
          </cell>
          <cell r="W963" t="str">
            <v>12/2026</v>
          </cell>
          <cell r="X963" t="str">
            <v>12/2027</v>
          </cell>
          <cell r="Y963" t="str">
            <v>12/2028</v>
          </cell>
          <cell r="Z963" t="str">
            <v>12/2029</v>
          </cell>
          <cell r="AA963" t="str">
            <v>12/2030</v>
          </cell>
          <cell r="AB963" t="str">
            <v>12/2031</v>
          </cell>
          <cell r="AC963" t="str">
            <v>12/2032</v>
          </cell>
          <cell r="AD963" t="str">
            <v>12/2033</v>
          </cell>
          <cell r="AE963" t="str">
            <v>?</v>
          </cell>
        </row>
        <row r="964">
          <cell r="G964">
            <v>-5400000.0000000009</v>
          </cell>
          <cell r="H964">
            <v>-12125171.003392855</v>
          </cell>
          <cell r="I964">
            <v>-24080406.202729277</v>
          </cell>
          <cell r="J964">
            <v>-21897026.141392536</v>
          </cell>
          <cell r="K964">
            <v>-19627920.320840955</v>
          </cell>
          <cell r="L964">
            <v>-17511616.656660855</v>
          </cell>
          <cell r="M964">
            <v>-15533116.931537949</v>
          </cell>
          <cell r="N964">
            <v>-13692106.596768234</v>
          </cell>
          <cell r="O964">
            <v>-11982460.164352745</v>
          </cell>
          <cell r="P964">
            <v>-10395617.820036421</v>
          </cell>
          <cell r="Q964">
            <v>-8919675.121705886</v>
          </cell>
          <cell r="R964">
            <v>-7552230.3811388155</v>
          </cell>
          <cell r="S964">
            <v>-6283365.7776493616</v>
          </cell>
          <cell r="T964">
            <v>-5106133.2305449769</v>
          </cell>
          <cell r="U964">
            <v>-4011803.8917822121</v>
          </cell>
          <cell r="V964">
            <v>-2999587.0912424009</v>
          </cell>
          <cell r="W964">
            <v>-2062143.0372058465</v>
          </cell>
          <cell r="X964">
            <v>-1194434.3676931353</v>
          </cell>
          <cell r="Y964">
            <v>-388884.3820178528</v>
          </cell>
          <cell r="Z964">
            <v>356790.83076884138</v>
          </cell>
          <cell r="AA964">
            <v>1048007.1111762797</v>
          </cell>
          <cell r="AB964">
            <v>1688680.1040431382</v>
          </cell>
          <cell r="AC964">
            <v>1928989.5707745703</v>
          </cell>
          <cell r="AD964">
            <v>1849489.1543086069</v>
          </cell>
        </row>
        <row r="1002">
          <cell r="G1002">
            <v>-50000</v>
          </cell>
          <cell r="H1002">
            <v>-3959.4765989949096</v>
          </cell>
          <cell r="I1002">
            <v>-3919.3637344970743</v>
          </cell>
          <cell r="J1002">
            <v>2183380.0613367404</v>
          </cell>
          <cell r="K1002">
            <v>2269105.8205515803</v>
          </cell>
          <cell r="L1002">
            <v>2116303.6641801004</v>
          </cell>
          <cell r="M1002">
            <v>1978499.7251229079</v>
          </cell>
          <cell r="N1002">
            <v>1841010.3347697149</v>
          </cell>
          <cell r="O1002">
            <v>1709646.4324154891</v>
          </cell>
          <cell r="P1002">
            <v>1586842.344316324</v>
          </cell>
          <cell r="Q1002">
            <v>1475942.6983305346</v>
          </cell>
          <cell r="R1002">
            <v>1367444.7405670702</v>
          </cell>
          <cell r="S1002">
            <v>1268864.6034894537</v>
          </cell>
          <cell r="T1002">
            <v>1177232.5471043848</v>
          </cell>
          <cell r="U1002">
            <v>1094329.3387627651</v>
          </cell>
          <cell r="V1002">
            <v>1012216.8005398111</v>
          </cell>
          <cell r="W1002">
            <v>937444.05403655453</v>
          </cell>
          <cell r="X1002">
            <v>867708.66951271123</v>
          </cell>
          <cell r="Y1002">
            <v>805549.98567528254</v>
          </cell>
          <cell r="Z1002">
            <v>745675.21278669429</v>
          </cell>
          <cell r="AA1002">
            <v>691216.2804074384</v>
          </cell>
          <cell r="AB1002">
            <v>640672.99286685826</v>
          </cell>
          <cell r="AC1002">
            <v>240309.46673143204</v>
          </cell>
          <cell r="AD1002">
            <v>-11596.154682314023</v>
          </cell>
        </row>
        <row r="1012"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126">
          <cell r="G1126">
            <v>-1400000</v>
          </cell>
          <cell r="H1126">
            <v>-2796564.5371290511</v>
          </cell>
          <cell r="I1126">
            <v>-3098029.2827225127</v>
          </cell>
          <cell r="J1126">
            <v>155213.49913144973</v>
          </cell>
          <cell r="K1126">
            <v>301722.32754351117</v>
          </cell>
          <cell r="L1126">
            <v>450011.00267878373</v>
          </cell>
          <cell r="M1126">
            <v>428762.35549767665</v>
          </cell>
          <cell r="N1126">
            <v>400302.91550846596</v>
          </cell>
          <cell r="O1126">
            <v>370793.09522868373</v>
          </cell>
          <cell r="P1126">
            <v>342973.91304706619</v>
          </cell>
          <cell r="Q1126">
            <v>493897.8289052656</v>
          </cell>
          <cell r="R1126">
            <v>604054.98601523158</v>
          </cell>
          <cell r="S1126">
            <v>544425.1412630023</v>
          </cell>
          <cell r="T1126">
            <v>490370.27653792198</v>
          </cell>
          <cell r="U1126">
            <v>443247.54735145328</v>
          </cell>
          <cell r="V1126">
            <v>396448.74927321536</v>
          </cell>
          <cell r="W1126">
            <v>355306.56415509502</v>
          </cell>
          <cell r="X1126">
            <v>317872.33455374447</v>
          </cell>
          <cell r="Y1126">
            <v>621652.67749935866</v>
          </cell>
          <cell r="Z1126">
            <v>566388.63471279677</v>
          </cell>
          <cell r="AA1126">
            <v>516759.28775952884</v>
          </cell>
          <cell r="AB1126">
            <v>471433.30261860427</v>
          </cell>
          <cell r="AC1126">
            <v>174046.07354483844</v>
          </cell>
          <cell r="AD1126">
            <v>-56672.48591066114</v>
          </cell>
          <cell r="AE1126">
            <v>38724.861984644245</v>
          </cell>
        </row>
        <row r="1129">
          <cell r="G1129">
            <v>-1400000.0000000009</v>
          </cell>
          <cell r="H1129">
            <v>-4196564.537129052</v>
          </cell>
          <cell r="I1129">
            <v>-7294593.8198515652</v>
          </cell>
          <cell r="J1129">
            <v>-7139380.3207201157</v>
          </cell>
          <cell r="K1129">
            <v>-6837657.9931766046</v>
          </cell>
          <cell r="L1129">
            <v>-6387646.990497821</v>
          </cell>
          <cell r="M1129">
            <v>-5958884.6350001441</v>
          </cell>
          <cell r="N1129">
            <v>-5558581.7194916783</v>
          </cell>
          <cell r="O1129">
            <v>-5187788.6242629942</v>
          </cell>
          <cell r="P1129">
            <v>-4844814.7112159282</v>
          </cell>
          <cell r="Q1129">
            <v>-4350916.8823106624</v>
          </cell>
          <cell r="R1129">
            <v>-3746861.8962954311</v>
          </cell>
          <cell r="S1129">
            <v>-3202436.7550324285</v>
          </cell>
          <cell r="T1129">
            <v>-2712066.4784945063</v>
          </cell>
          <cell r="U1129">
            <v>-2268818.9311430529</v>
          </cell>
          <cell r="V1129">
            <v>-1872370.1818698375</v>
          </cell>
          <cell r="W1129">
            <v>-1517063.6177147424</v>
          </cell>
          <cell r="X1129">
            <v>-1199191.283160998</v>
          </cell>
          <cell r="Y1129">
            <v>-577538.60566163948</v>
          </cell>
          <cell r="Z1129">
            <v>-11149.970948842656</v>
          </cell>
          <cell r="AA1129">
            <v>505609.3168106862</v>
          </cell>
          <cell r="AB1129">
            <v>977042.61942929041</v>
          </cell>
          <cell r="AC1129">
            <v>1151088.692974129</v>
          </cell>
          <cell r="AD1129">
            <v>1094416.2070634679</v>
          </cell>
        </row>
        <row r="1130">
          <cell r="G1130">
            <v>0</v>
          </cell>
          <cell r="H1130">
            <v>2</v>
          </cell>
          <cell r="I1130">
            <v>4</v>
          </cell>
          <cell r="J1130">
            <v>16</v>
          </cell>
          <cell r="K1130">
            <v>28</v>
          </cell>
          <cell r="L1130">
            <v>40</v>
          </cell>
          <cell r="M1130">
            <v>52</v>
          </cell>
          <cell r="N1130">
            <v>64</v>
          </cell>
          <cell r="O1130">
            <v>76</v>
          </cell>
          <cell r="P1130">
            <v>88</v>
          </cell>
          <cell r="Q1130">
            <v>100</v>
          </cell>
          <cell r="R1130">
            <v>112</v>
          </cell>
          <cell r="S1130">
            <v>124</v>
          </cell>
          <cell r="T1130">
            <v>136</v>
          </cell>
          <cell r="U1130">
            <v>148</v>
          </cell>
          <cell r="V1130">
            <v>160</v>
          </cell>
          <cell r="W1130">
            <v>172</v>
          </cell>
          <cell r="X1130">
            <v>184</v>
          </cell>
          <cell r="Y1130">
            <v>196</v>
          </cell>
          <cell r="Z1130">
            <v>208</v>
          </cell>
          <cell r="AA1130">
            <v>220</v>
          </cell>
          <cell r="AB1130">
            <v>232</v>
          </cell>
          <cell r="AC1130">
            <v>244</v>
          </cell>
          <cell r="AD1130">
            <v>256</v>
          </cell>
        </row>
        <row r="1131">
          <cell r="G1131" t="str">
            <v>9/2012</v>
          </cell>
          <cell r="H1131" t="str">
            <v>10/2012</v>
          </cell>
          <cell r="I1131" t="str">
            <v>12/2012</v>
          </cell>
          <cell r="J1131" t="str">
            <v>12/2013</v>
          </cell>
          <cell r="K1131" t="str">
            <v>12/2014</v>
          </cell>
          <cell r="L1131" t="str">
            <v>12/2015</v>
          </cell>
          <cell r="M1131" t="str">
            <v>12/2016</v>
          </cell>
          <cell r="N1131" t="str">
            <v>12/2017</v>
          </cell>
          <cell r="O1131" t="str">
            <v>12/2018</v>
          </cell>
          <cell r="P1131" t="str">
            <v>12/2019</v>
          </cell>
          <cell r="Q1131" t="str">
            <v>12/2020</v>
          </cell>
          <cell r="R1131" t="str">
            <v>12/2021</v>
          </cell>
          <cell r="S1131" t="str">
            <v>12/2022</v>
          </cell>
          <cell r="T1131" t="str">
            <v>12/2023</v>
          </cell>
          <cell r="U1131" t="str">
            <v>12/2024</v>
          </cell>
          <cell r="V1131" t="str">
            <v>12/2025</v>
          </cell>
          <cell r="W1131" t="str">
            <v>12/2026</v>
          </cell>
          <cell r="X1131" t="str">
            <v>12/2027</v>
          </cell>
          <cell r="Y1131" t="str">
            <v>12/2028</v>
          </cell>
          <cell r="Z1131" t="str">
            <v>12/2029</v>
          </cell>
          <cell r="AA1131" t="str">
            <v>12/2030</v>
          </cell>
          <cell r="AB1131" t="str">
            <v>12/2031</v>
          </cell>
          <cell r="AC1131" t="str">
            <v>12/2032</v>
          </cell>
          <cell r="AD1131" t="str">
            <v>12/2033</v>
          </cell>
        </row>
        <row r="1132">
          <cell r="G1132">
            <v>-1400000.0000000009</v>
          </cell>
          <cell r="H1132">
            <v>-4196564.537129052</v>
          </cell>
          <cell r="I1132">
            <v>-7294593.8198515652</v>
          </cell>
          <cell r="J1132">
            <v>-7139380.3207201157</v>
          </cell>
          <cell r="K1132">
            <v>-6837657.9931766046</v>
          </cell>
          <cell r="L1132">
            <v>-6387646.990497821</v>
          </cell>
          <cell r="M1132">
            <v>-5958884.6350001441</v>
          </cell>
          <cell r="N1132">
            <v>-5558581.7194916783</v>
          </cell>
          <cell r="O1132">
            <v>-5187788.6242629942</v>
          </cell>
          <cell r="P1132">
            <v>-4844814.7112159282</v>
          </cell>
          <cell r="Q1132">
            <v>-4350916.8823106624</v>
          </cell>
          <cell r="R1132">
            <v>-3746861.8962954311</v>
          </cell>
          <cell r="S1132">
            <v>-3202436.7550324285</v>
          </cell>
          <cell r="T1132">
            <v>-2712066.4784945063</v>
          </cell>
          <cell r="U1132">
            <v>-2268818.9311430529</v>
          </cell>
          <cell r="V1132">
            <v>-1872370.1818698375</v>
          </cell>
          <cell r="W1132">
            <v>-1517063.6177147424</v>
          </cell>
          <cell r="X1132">
            <v>-1199191.283160998</v>
          </cell>
          <cell r="Y1132">
            <v>-577538.60566163948</v>
          </cell>
          <cell r="Z1132">
            <v>-11149.970948842656</v>
          </cell>
          <cell r="AA1132">
            <v>505609.3168106862</v>
          </cell>
          <cell r="AB1132">
            <v>977042.61942929041</v>
          </cell>
          <cell r="AC1132">
            <v>1151088.692974129</v>
          </cell>
          <cell r="AD1132">
            <v>1094416.2070634679</v>
          </cell>
        </row>
        <row r="1133">
          <cell r="G1133">
            <v>-1.0000000000000001E-9</v>
          </cell>
          <cell r="H1133">
            <v>-1.0000000000000001E-9</v>
          </cell>
          <cell r="I1133">
            <v>-760549.3971881707</v>
          </cell>
          <cell r="J1133">
            <v>-850507.59166406433</v>
          </cell>
          <cell r="K1133">
            <v>-895067.70719096961</v>
          </cell>
          <cell r="L1133">
            <v>-892757.32197947812</v>
          </cell>
          <cell r="M1133">
            <v>-843572.47910119989</v>
          </cell>
          <cell r="N1133">
            <v>-763238.8129084151</v>
          </cell>
          <cell r="O1133">
            <v>-658032.24101257313</v>
          </cell>
          <cell r="P1133">
            <v>-531502.71816765284</v>
          </cell>
          <cell r="Q1133">
            <v>-382774.10197545617</v>
          </cell>
          <cell r="R1133">
            <v>-221302.41332770354</v>
          </cell>
          <cell r="S1133">
            <v>-45716.005151925616</v>
          </cell>
          <cell r="T1133">
            <v>141438.94270819201</v>
          </cell>
          <cell r="U1133">
            <v>340819.86223776743</v>
          </cell>
          <cell r="V1133">
            <v>544493.50743820332</v>
          </cell>
          <cell r="W1133">
            <v>753590.68845018221</v>
          </cell>
          <cell r="X1133">
            <v>966198.27901814471</v>
          </cell>
          <cell r="Y1133">
            <v>1184014.6065037816</v>
          </cell>
          <cell r="Z1133">
            <v>1402932.1951282003</v>
          </cell>
          <cell r="AA1133">
            <v>1623883.1395311619</v>
          </cell>
          <cell r="AB1133">
            <v>1845719.7025627289</v>
          </cell>
          <cell r="AC1133">
            <v>1677128.365405316</v>
          </cell>
          <cell r="AD1133">
            <v>1633334.4749425869</v>
          </cell>
        </row>
        <row r="1134">
          <cell r="G1134">
            <v>0</v>
          </cell>
          <cell r="H1134">
            <v>2</v>
          </cell>
          <cell r="I1134">
            <v>4</v>
          </cell>
          <cell r="J1134">
            <v>16</v>
          </cell>
          <cell r="K1134">
            <v>28</v>
          </cell>
          <cell r="L1134">
            <v>40</v>
          </cell>
          <cell r="M1134">
            <v>52</v>
          </cell>
          <cell r="N1134">
            <v>64</v>
          </cell>
          <cell r="O1134">
            <v>76</v>
          </cell>
          <cell r="P1134">
            <v>88</v>
          </cell>
          <cell r="Q1134">
            <v>100</v>
          </cell>
          <cell r="R1134">
            <v>112</v>
          </cell>
          <cell r="S1134">
            <v>124</v>
          </cell>
          <cell r="T1134">
            <v>136</v>
          </cell>
          <cell r="U1134">
            <v>148</v>
          </cell>
          <cell r="V1134">
            <v>160</v>
          </cell>
          <cell r="W1134">
            <v>172</v>
          </cell>
          <cell r="X1134">
            <v>184</v>
          </cell>
          <cell r="Y1134">
            <v>196</v>
          </cell>
          <cell r="Z1134">
            <v>208</v>
          </cell>
          <cell r="AA1134">
            <v>220</v>
          </cell>
          <cell r="AB1134">
            <v>232</v>
          </cell>
          <cell r="AC1134">
            <v>244</v>
          </cell>
          <cell r="AD1134">
            <v>256</v>
          </cell>
        </row>
        <row r="1135">
          <cell r="G1135" t="str">
            <v>9/2012</v>
          </cell>
          <cell r="H1135" t="str">
            <v>10/2012</v>
          </cell>
          <cell r="I1135" t="str">
            <v>12/2012</v>
          </cell>
          <cell r="J1135" t="str">
            <v>12/2013</v>
          </cell>
          <cell r="K1135" t="str">
            <v>12/2014</v>
          </cell>
          <cell r="L1135" t="str">
            <v>12/2015</v>
          </cell>
          <cell r="M1135" t="str">
            <v>12/2016</v>
          </cell>
          <cell r="N1135" t="str">
            <v>12/2017</v>
          </cell>
          <cell r="O1135" t="str">
            <v>12/2018</v>
          </cell>
          <cell r="P1135" t="str">
            <v>12/2019</v>
          </cell>
          <cell r="Q1135" t="str">
            <v>12/2020</v>
          </cell>
          <cell r="R1135" t="str">
            <v>12/2021</v>
          </cell>
          <cell r="S1135" t="str">
            <v>12/2022</v>
          </cell>
          <cell r="T1135" t="str">
            <v>12/2023</v>
          </cell>
          <cell r="U1135" t="str">
            <v>12/2024</v>
          </cell>
          <cell r="V1135" t="str">
            <v>12/2025</v>
          </cell>
          <cell r="W1135" t="str">
            <v>12/2026</v>
          </cell>
          <cell r="X1135" t="str">
            <v>12/2027</v>
          </cell>
          <cell r="Y1135" t="str">
            <v>12/2028</v>
          </cell>
          <cell r="Z1135" t="str">
            <v>12/2029</v>
          </cell>
          <cell r="AA1135" t="str">
            <v>12/2030</v>
          </cell>
          <cell r="AB1135" t="str">
            <v>12/2031</v>
          </cell>
          <cell r="AC1135" t="str">
            <v>12/2032</v>
          </cell>
          <cell r="AD1135" t="str">
            <v>12/2033</v>
          </cell>
          <cell r="AE1135" t="str">
            <v>?</v>
          </cell>
        </row>
        <row r="1136">
          <cell r="G1136">
            <v>-1.0000000000000001E-9</v>
          </cell>
          <cell r="H1136">
            <v>-1.0000000000000001E-9</v>
          </cell>
          <cell r="I1136">
            <v>-760549.3971881707</v>
          </cell>
          <cell r="J1136">
            <v>-850507.59166406433</v>
          </cell>
          <cell r="K1136">
            <v>-895067.70719096961</v>
          </cell>
          <cell r="L1136">
            <v>-892757.32197947812</v>
          </cell>
          <cell r="M1136">
            <v>-843572.47910119989</v>
          </cell>
          <cell r="N1136">
            <v>-763238.8129084151</v>
          </cell>
          <cell r="O1136">
            <v>-658032.24101257313</v>
          </cell>
          <cell r="P1136">
            <v>-531502.71816765284</v>
          </cell>
          <cell r="Q1136">
            <v>-382774.10197545617</v>
          </cell>
          <cell r="R1136">
            <v>-221302.41332770354</v>
          </cell>
          <cell r="S1136">
            <v>-45716.005151925616</v>
          </cell>
          <cell r="T1136">
            <v>141438.94270819201</v>
          </cell>
          <cell r="U1136">
            <v>340819.86223776743</v>
          </cell>
          <cell r="V1136">
            <v>544493.50743820332</v>
          </cell>
          <cell r="W1136">
            <v>753590.68845018221</v>
          </cell>
          <cell r="X1136">
            <v>966198.27901814471</v>
          </cell>
          <cell r="Y1136">
            <v>1184014.6065037816</v>
          </cell>
          <cell r="Z1136">
            <v>1402932.1951282003</v>
          </cell>
          <cell r="AA1136">
            <v>1623883.1395311619</v>
          </cell>
          <cell r="AB1136">
            <v>1845719.7025627289</v>
          </cell>
          <cell r="AC1136">
            <v>1677128.365405316</v>
          </cell>
          <cell r="AD1136">
            <v>1633334.4749425869</v>
          </cell>
        </row>
        <row r="1140">
          <cell r="G1140">
            <v>-5400000.0000000009</v>
          </cell>
          <cell r="H1140">
            <v>-12194000</v>
          </cell>
          <cell r="I1140">
            <v>-24395200</v>
          </cell>
          <cell r="J1140">
            <v>-22026516.547864344</v>
          </cell>
          <cell r="K1140">
            <v>-19409745.65479809</v>
          </cell>
          <cell r="L1140">
            <v>-16815433.687834874</v>
          </cell>
          <cell r="M1140">
            <v>-14237252.270289866</v>
          </cell>
          <cell r="N1140">
            <v>-11687094.964466289</v>
          </cell>
          <cell r="O1140">
            <v>-9169706.0639855824</v>
          </cell>
          <cell r="P1140">
            <v>-6685937.9116594605</v>
          </cell>
          <cell r="Q1140">
            <v>-4230211.1979995733</v>
          </cell>
          <cell r="R1140">
            <v>-1811669.4555793628</v>
          </cell>
          <cell r="S1140">
            <v>573901.55786729883</v>
          </cell>
          <cell r="T1140">
            <v>2926634.2751306836</v>
          </cell>
          <cell r="U1140">
            <v>5251466.6161516579</v>
          </cell>
          <cell r="V1140">
            <v>7537330.6880690977</v>
          </cell>
          <cell r="W1140">
            <v>9787708.7408152726</v>
          </cell>
          <cell r="X1140">
            <v>12001911.185763668</v>
          </cell>
          <cell r="Y1140">
            <v>14187000.273310965</v>
          </cell>
          <cell r="Z1140">
            <v>16337105.055936731</v>
          </cell>
          <cell r="AA1140">
            <v>18455744.929374114</v>
          </cell>
          <cell r="AB1140">
            <v>20543179.465245556</v>
          </cell>
          <cell r="AC1140">
            <v>21375480.801088557</v>
          </cell>
          <cell r="AD1140">
            <v>21082787.77130767</v>
          </cell>
        </row>
        <row r="1141">
          <cell r="G1141">
            <v>0</v>
          </cell>
          <cell r="H1141">
            <v>2</v>
          </cell>
          <cell r="I1141">
            <v>4</v>
          </cell>
          <cell r="J1141">
            <v>16</v>
          </cell>
          <cell r="K1141">
            <v>28</v>
          </cell>
          <cell r="L1141">
            <v>40</v>
          </cell>
          <cell r="M1141">
            <v>52</v>
          </cell>
          <cell r="N1141">
            <v>64</v>
          </cell>
          <cell r="O1141">
            <v>76</v>
          </cell>
          <cell r="P1141">
            <v>88</v>
          </cell>
          <cell r="Q1141">
            <v>100</v>
          </cell>
          <cell r="R1141">
            <v>112</v>
          </cell>
          <cell r="S1141">
            <v>124</v>
          </cell>
          <cell r="T1141">
            <v>136</v>
          </cell>
          <cell r="U1141">
            <v>148</v>
          </cell>
          <cell r="V1141">
            <v>160</v>
          </cell>
          <cell r="W1141">
            <v>172</v>
          </cell>
          <cell r="X1141">
            <v>184</v>
          </cell>
          <cell r="Y1141">
            <v>196</v>
          </cell>
          <cell r="Z1141">
            <v>208</v>
          </cell>
          <cell r="AA1141">
            <v>220</v>
          </cell>
          <cell r="AB1141">
            <v>232</v>
          </cell>
          <cell r="AC1141">
            <v>244</v>
          </cell>
          <cell r="AD1141">
            <v>256</v>
          </cell>
        </row>
        <row r="1142">
          <cell r="G1142" t="str">
            <v>9/2012</v>
          </cell>
          <cell r="H1142" t="str">
            <v>10/2012</v>
          </cell>
          <cell r="I1142" t="str">
            <v>12/2012</v>
          </cell>
          <cell r="J1142" t="str">
            <v>12/2013</v>
          </cell>
          <cell r="K1142" t="str">
            <v>12/2014</v>
          </cell>
          <cell r="L1142" t="str">
            <v>12/2015</v>
          </cell>
          <cell r="M1142" t="str">
            <v>12/2016</v>
          </cell>
          <cell r="N1142" t="str">
            <v>12/2017</v>
          </cell>
          <cell r="O1142" t="str">
            <v>12/2018</v>
          </cell>
          <cell r="P1142" t="str">
            <v>12/2019</v>
          </cell>
          <cell r="Q1142" t="str">
            <v>12/2020</v>
          </cell>
          <cell r="R1142" t="str">
            <v>12/2021</v>
          </cell>
          <cell r="S1142" t="str">
            <v>12/2022</v>
          </cell>
          <cell r="T1142" t="str">
            <v>12/2023</v>
          </cell>
          <cell r="U1142" t="str">
            <v>12/2024</v>
          </cell>
          <cell r="V1142" t="str">
            <v>12/2025</v>
          </cell>
          <cell r="W1142" t="str">
            <v>12/2026</v>
          </cell>
          <cell r="X1142" t="str">
            <v>12/2027</v>
          </cell>
          <cell r="Y1142" t="str">
            <v>12/2028</v>
          </cell>
          <cell r="Z1142" t="str">
            <v>12/2029</v>
          </cell>
          <cell r="AA1142" t="str">
            <v>12/2030</v>
          </cell>
          <cell r="AB1142" t="str">
            <v>12/2031</v>
          </cell>
          <cell r="AC1142" t="str">
            <v>12/2032</v>
          </cell>
          <cell r="AD1142" t="str">
            <v>12/2033</v>
          </cell>
        </row>
        <row r="1143">
          <cell r="G1143">
            <v>-5400000.0000000009</v>
          </cell>
          <cell r="H1143">
            <v>-12194000</v>
          </cell>
          <cell r="I1143">
            <v>-24395200</v>
          </cell>
          <cell r="J1143">
            <v>-22026516.547864344</v>
          </cell>
          <cell r="K1143">
            <v>-19409745.65479809</v>
          </cell>
          <cell r="L1143">
            <v>-16815433.687834874</v>
          </cell>
          <cell r="M1143">
            <v>-14237252.270289866</v>
          </cell>
          <cell r="N1143">
            <v>-11687094.964466289</v>
          </cell>
          <cell r="O1143">
            <v>-9169706.0639855824</v>
          </cell>
          <cell r="P1143">
            <v>-6685937.9116594605</v>
          </cell>
          <cell r="Q1143">
            <v>-4230211.1979995733</v>
          </cell>
          <cell r="R1143">
            <v>-1811669.4555793628</v>
          </cell>
          <cell r="S1143">
            <v>573901.55786729883</v>
          </cell>
          <cell r="T1143">
            <v>2926634.2751306836</v>
          </cell>
          <cell r="U1143">
            <v>5251466.6161516579</v>
          </cell>
          <cell r="V1143">
            <v>7537330.6880690977</v>
          </cell>
          <cell r="W1143">
            <v>9787708.7408152726</v>
          </cell>
          <cell r="X1143">
            <v>12001911.185763668</v>
          </cell>
          <cell r="Y1143">
            <v>14187000.273310965</v>
          </cell>
          <cell r="Z1143">
            <v>16337105.055936731</v>
          </cell>
          <cell r="AA1143">
            <v>18455744.929374114</v>
          </cell>
          <cell r="AB1143">
            <v>20543179.465245556</v>
          </cell>
          <cell r="AC1143">
            <v>21375480.801088557</v>
          </cell>
          <cell r="AD1143">
            <v>21082787.77130767</v>
          </cell>
        </row>
        <row r="1144">
          <cell r="G1144">
            <v>-1400000.0000000009</v>
          </cell>
          <cell r="H1144">
            <v>-4232666.6666666679</v>
          </cell>
          <cell r="I1144">
            <v>-7411200.0000000019</v>
          </cell>
          <cell r="J1144">
            <v>-7239213.4451259337</v>
          </cell>
          <cell r="K1144">
            <v>-6878139.4493212635</v>
          </cell>
          <cell r="L1144">
            <v>-6296524.3796196301</v>
          </cell>
          <cell r="M1144">
            <v>-5698039.8593362048</v>
          </cell>
          <cell r="N1144">
            <v>-5094579.4507742086</v>
          </cell>
          <cell r="O1144">
            <v>-4490887.4475550838</v>
          </cell>
          <cell r="P1144">
            <v>-3887816.1924905423</v>
          </cell>
          <cell r="Q1144">
            <v>-2949890.542758896</v>
          </cell>
          <cell r="R1144">
            <v>-1711004.0309335936</v>
          </cell>
          <cell r="S1144">
            <v>-505088.24808183894</v>
          </cell>
          <cell r="T1144">
            <v>667989.23858664371</v>
          </cell>
          <cell r="U1144">
            <v>1813166.3490127188</v>
          </cell>
          <cell r="V1144">
            <v>2919375.1903352635</v>
          </cell>
          <cell r="W1144">
            <v>3990098.0124865528</v>
          </cell>
          <cell r="X1144">
            <v>5024645.2268400919</v>
          </cell>
          <cell r="Y1144">
            <v>7209734.3143873885</v>
          </cell>
          <cell r="Z1144">
            <v>9359839.0970131531</v>
          </cell>
          <cell r="AA1144">
            <v>11478478.970450534</v>
          </cell>
          <cell r="AB1144">
            <v>13565913.506321978</v>
          </cell>
          <cell r="AC1144">
            <v>14398214.842164978</v>
          </cell>
          <cell r="AD1144">
            <v>14105521.812384091</v>
          </cell>
        </row>
        <row r="1145">
          <cell r="G1145">
            <v>0</v>
          </cell>
          <cell r="H1145">
            <v>2</v>
          </cell>
          <cell r="I1145">
            <v>4</v>
          </cell>
          <cell r="J1145">
            <v>16</v>
          </cell>
          <cell r="K1145">
            <v>28</v>
          </cell>
          <cell r="L1145">
            <v>40</v>
          </cell>
          <cell r="M1145">
            <v>52</v>
          </cell>
          <cell r="N1145">
            <v>64</v>
          </cell>
          <cell r="O1145">
            <v>76</v>
          </cell>
          <cell r="P1145">
            <v>88</v>
          </cell>
          <cell r="Q1145">
            <v>100</v>
          </cell>
          <cell r="R1145">
            <v>112</v>
          </cell>
          <cell r="S1145">
            <v>124</v>
          </cell>
          <cell r="T1145">
            <v>136</v>
          </cell>
          <cell r="U1145">
            <v>148</v>
          </cell>
          <cell r="V1145">
            <v>160</v>
          </cell>
          <cell r="W1145">
            <v>172</v>
          </cell>
          <cell r="X1145">
            <v>184</v>
          </cell>
          <cell r="Y1145">
            <v>196</v>
          </cell>
          <cell r="Z1145">
            <v>208</v>
          </cell>
          <cell r="AA1145">
            <v>220</v>
          </cell>
          <cell r="AB1145">
            <v>232</v>
          </cell>
          <cell r="AC1145">
            <v>244</v>
          </cell>
          <cell r="AD1145">
            <v>256</v>
          </cell>
        </row>
        <row r="1146">
          <cell r="G1146" t="str">
            <v>9/2012</v>
          </cell>
          <cell r="H1146" t="str">
            <v>10/2012</v>
          </cell>
          <cell r="I1146" t="str">
            <v>12/2012</v>
          </cell>
          <cell r="J1146" t="str">
            <v>12/2013</v>
          </cell>
          <cell r="K1146" t="str">
            <v>12/2014</v>
          </cell>
          <cell r="L1146" t="str">
            <v>12/2015</v>
          </cell>
          <cell r="M1146" t="str">
            <v>12/2016</v>
          </cell>
          <cell r="N1146" t="str">
            <v>12/2017</v>
          </cell>
          <cell r="O1146" t="str">
            <v>12/2018</v>
          </cell>
          <cell r="P1146" t="str">
            <v>12/2019</v>
          </cell>
          <cell r="Q1146" t="str">
            <v>12/2020</v>
          </cell>
          <cell r="R1146" t="str">
            <v>12/2021</v>
          </cell>
          <cell r="S1146" t="str">
            <v>12/2022</v>
          </cell>
          <cell r="T1146" t="str">
            <v>12/2023</v>
          </cell>
          <cell r="U1146" t="str">
            <v>12/2024</v>
          </cell>
          <cell r="V1146" t="str">
            <v>12/2025</v>
          </cell>
          <cell r="W1146" t="str">
            <v>12/2026</v>
          </cell>
          <cell r="X1146" t="str">
            <v>12/2027</v>
          </cell>
          <cell r="Y1146" t="str">
            <v>12/2028</v>
          </cell>
          <cell r="Z1146" t="str">
            <v>12/2029</v>
          </cell>
          <cell r="AA1146" t="str">
            <v>12/2030</v>
          </cell>
          <cell r="AB1146" t="str">
            <v>12/2031</v>
          </cell>
          <cell r="AC1146" t="str">
            <v>12/2032</v>
          </cell>
          <cell r="AD1146" t="str">
            <v>12/2033</v>
          </cell>
        </row>
        <row r="1147">
          <cell r="G1147">
            <v>-1400000.0000000009</v>
          </cell>
          <cell r="H1147">
            <v>-4232666.6666666679</v>
          </cell>
          <cell r="I1147">
            <v>-7411200.0000000019</v>
          </cell>
          <cell r="J1147">
            <v>-7239213.4451259337</v>
          </cell>
          <cell r="K1147">
            <v>-6878139.4493212635</v>
          </cell>
          <cell r="L1147">
            <v>-6296524.3796196301</v>
          </cell>
          <cell r="M1147">
            <v>-5698039.8593362048</v>
          </cell>
          <cell r="N1147">
            <v>-5094579.4507742086</v>
          </cell>
          <cell r="O1147">
            <v>-4490887.4475550838</v>
          </cell>
          <cell r="P1147">
            <v>-3887816.1924905423</v>
          </cell>
          <cell r="Q1147">
            <v>-2949890.542758896</v>
          </cell>
          <cell r="R1147">
            <v>-1711004.0309335936</v>
          </cell>
          <cell r="S1147">
            <v>-505088.24808183894</v>
          </cell>
          <cell r="T1147">
            <v>667989.23858664371</v>
          </cell>
          <cell r="U1147">
            <v>1813166.3490127188</v>
          </cell>
          <cell r="V1147">
            <v>2919375.1903352635</v>
          </cell>
          <cell r="W1147">
            <v>3990098.0124865528</v>
          </cell>
          <cell r="X1147">
            <v>5024645.2268400919</v>
          </cell>
          <cell r="Y1147">
            <v>7209734.3143873885</v>
          </cell>
          <cell r="Z1147">
            <v>9359839.0970131531</v>
          </cell>
          <cell r="AA1147">
            <v>11478478.970450534</v>
          </cell>
          <cell r="AB1147">
            <v>13565913.506321978</v>
          </cell>
          <cell r="AC1147">
            <v>14398214.842164978</v>
          </cell>
          <cell r="AD1147">
            <v>14105521.812384091</v>
          </cell>
        </row>
      </sheetData>
      <sheetData sheetId="3"/>
      <sheetData sheetId="4" refreshError="1"/>
      <sheetData sheetId="5">
        <row r="15">
          <cell r="F15">
            <v>25939920.77848804</v>
          </cell>
        </row>
        <row r="16">
          <cell r="F16">
            <v>54323.409426919512</v>
          </cell>
        </row>
        <row r="22">
          <cell r="J22">
            <v>-92693.029780887242</v>
          </cell>
        </row>
        <row r="24">
          <cell r="J24">
            <v>6.3</v>
          </cell>
        </row>
        <row r="26">
          <cell r="J26">
            <v>-1471317.9330299562</v>
          </cell>
        </row>
        <row r="28">
          <cell r="J28">
            <v>-399635.03236577625</v>
          </cell>
        </row>
        <row r="33">
          <cell r="F33">
            <v>25994244.18791496</v>
          </cell>
        </row>
        <row r="35">
          <cell r="F35">
            <v>0</v>
          </cell>
        </row>
        <row r="36">
          <cell r="F36">
            <v>25994244.18791496</v>
          </cell>
        </row>
        <row r="38">
          <cell r="F38">
            <v>0</v>
          </cell>
        </row>
        <row r="48">
          <cell r="F48">
            <v>25994244.18791496</v>
          </cell>
        </row>
        <row r="55">
          <cell r="F55">
            <v>-24090431.624179434</v>
          </cell>
        </row>
        <row r="57">
          <cell r="F57">
            <v>1903812.5637355261</v>
          </cell>
        </row>
        <row r="63">
          <cell r="F63">
            <v>5350000</v>
          </cell>
        </row>
        <row r="64">
          <cell r="F64">
            <v>8530200.9988468252</v>
          </cell>
        </row>
        <row r="65">
          <cell r="F65">
            <v>3180200.9988468252</v>
          </cell>
        </row>
        <row r="81">
          <cell r="F81">
            <v>1674077.0320127774</v>
          </cell>
        </row>
        <row r="95">
          <cell r="F95">
            <v>1094416.2070634689</v>
          </cell>
        </row>
        <row r="96">
          <cell r="F96">
            <v>38724.861984644245</v>
          </cell>
        </row>
        <row r="102">
          <cell r="J102">
            <v>-92693.029780887242</v>
          </cell>
        </row>
        <row r="104">
          <cell r="J104">
            <v>8</v>
          </cell>
        </row>
        <row r="106">
          <cell r="J106">
            <v>-1158662.8722610904</v>
          </cell>
        </row>
        <row r="108">
          <cell r="J108">
            <v>-224345.29907521111</v>
          </cell>
        </row>
        <row r="110">
          <cell r="F110">
            <v>0</v>
          </cell>
        </row>
        <row r="111">
          <cell r="F111">
            <v>1133141.0690481132</v>
          </cell>
        </row>
      </sheetData>
      <sheetData sheetId="6"/>
      <sheetData sheetId="7"/>
      <sheetData sheetId="8"/>
      <sheetData sheetId="9"/>
      <sheetData sheetId="10"/>
      <sheetData sheetId="11">
        <row r="2">
          <cell r="J2" t="str">
            <v>Linear</v>
          </cell>
          <cell r="K2" t="str">
            <v>N GAAP</v>
          </cell>
        </row>
        <row r="3">
          <cell r="J3" t="str">
            <v>Degressiv</v>
          </cell>
          <cell r="K3" t="str">
            <v>IFRS 3</v>
          </cell>
        </row>
        <row r="4">
          <cell r="F4">
            <v>1</v>
          </cell>
          <cell r="J4" t="str">
            <v>Eingabe</v>
          </cell>
        </row>
        <row r="5">
          <cell r="B5">
            <v>0</v>
          </cell>
          <cell r="F5">
            <v>2</v>
          </cell>
          <cell r="K5">
            <v>2</v>
          </cell>
        </row>
        <row r="6">
          <cell r="F6">
            <v>3</v>
          </cell>
        </row>
        <row r="7">
          <cell r="C7">
            <v>10</v>
          </cell>
          <cell r="F7">
            <v>4</v>
          </cell>
          <cell r="K7" t="b">
            <v>1</v>
          </cell>
        </row>
        <row r="8">
          <cell r="B8">
            <v>1</v>
          </cell>
          <cell r="E8">
            <v>5.55</v>
          </cell>
          <cell r="F8">
            <v>5</v>
          </cell>
        </row>
        <row r="9">
          <cell r="E9">
            <v>0</v>
          </cell>
          <cell r="F9" t="str">
            <v>...</v>
          </cell>
          <cell r="I9" t="b">
            <v>1</v>
          </cell>
        </row>
        <row r="10">
          <cell r="B10">
            <v>6</v>
          </cell>
          <cell r="E10">
            <v>17000000</v>
          </cell>
        </row>
        <row r="11">
          <cell r="E11">
            <v>24500000</v>
          </cell>
          <cell r="I11">
            <v>0</v>
          </cell>
        </row>
        <row r="12">
          <cell r="E12">
            <v>8</v>
          </cell>
        </row>
        <row r="13">
          <cell r="E13">
            <v>7500000</v>
          </cell>
          <cell r="I13" t="str">
            <v>Kapitalwert (NPV)</v>
          </cell>
        </row>
        <row r="14">
          <cell r="E14">
            <v>1</v>
          </cell>
          <cell r="I14" t="str">
            <v>Diskontierter Wertbeitrag (DCVA)</v>
          </cell>
          <cell r="J14" t="b">
            <v>0</v>
          </cell>
        </row>
        <row r="15">
          <cell r="B15">
            <v>1</v>
          </cell>
          <cell r="C15">
            <v>2</v>
          </cell>
          <cell r="E15">
            <v>1</v>
          </cell>
          <cell r="I15" t="str">
            <v>Amortisationsdauer (Payback), Jahre</v>
          </cell>
        </row>
        <row r="16">
          <cell r="A16" t="str">
            <v>Kapitalwert (NPV)</v>
          </cell>
          <cell r="E16">
            <v>2</v>
          </cell>
          <cell r="I16" t="str">
            <v>Kapitalwert des Eigenkapitals (NPVe)</v>
          </cell>
        </row>
        <row r="17">
          <cell r="A17" t="str">
            <v>Interner Zinsfuss (IRR)</v>
          </cell>
          <cell r="C17" t="str">
            <v>12/2013</v>
          </cell>
          <cell r="E17" t="b">
            <v>1</v>
          </cell>
          <cell r="I17" t="str">
            <v>Amortisationsdauer des Eigenkapitals in Jahren</v>
          </cell>
        </row>
        <row r="18">
          <cell r="A18" t="str">
            <v>Modifizierter Interner Zinsfuss (MIRR)</v>
          </cell>
          <cell r="G18">
            <v>0</v>
          </cell>
        </row>
        <row r="19">
          <cell r="A19" t="str">
            <v>Diskontierter Wertbeitrag (DCVA)</v>
          </cell>
          <cell r="G19">
            <v>1</v>
          </cell>
          <cell r="I19">
            <v>1</v>
          </cell>
        </row>
        <row r="20">
          <cell r="A20" t="str">
            <v>Amortisationsdauer (Payback), Jahre</v>
          </cell>
          <cell r="B20" t="str">
            <v>9/2012</v>
          </cell>
          <cell r="C20" t="str">
            <v>12/2012</v>
          </cell>
          <cell r="D20">
            <v>-24080406.202729277</v>
          </cell>
          <cell r="E20" t="e">
            <v>#N/A</v>
          </cell>
          <cell r="G20">
            <v>1</v>
          </cell>
        </row>
        <row r="21">
          <cell r="A21" t="str">
            <v>Kapitalwert des Eigenkapitals (NPVe)</v>
          </cell>
          <cell r="B21" t="str">
            <v>10/2012</v>
          </cell>
          <cell r="C21" t="str">
            <v>12/2013</v>
          </cell>
          <cell r="D21">
            <v>-21897026.141392536</v>
          </cell>
          <cell r="E21" t="e">
            <v>#N/A</v>
          </cell>
          <cell r="G21">
            <v>0</v>
          </cell>
          <cell r="I21">
            <v>256</v>
          </cell>
        </row>
        <row r="22">
          <cell r="A22" t="str">
            <v>Interner Zinsfuß des Eigenkapitals (IRRe)</v>
          </cell>
          <cell r="B22" t="str">
            <v>12/2012</v>
          </cell>
          <cell r="C22" t="str">
            <v>12/2014</v>
          </cell>
          <cell r="D22">
            <v>-19627920.320840955</v>
          </cell>
          <cell r="E22" t="e">
            <v>#N/A</v>
          </cell>
          <cell r="G22">
            <v>0</v>
          </cell>
        </row>
        <row r="23">
          <cell r="A23" t="str">
            <v>Modifizierter interner Zinsfuß des Eigenkapitals (MIRRe)</v>
          </cell>
          <cell r="B23" t="str">
            <v>12/2013</v>
          </cell>
          <cell r="C23" t="str">
            <v>12/2015</v>
          </cell>
          <cell r="D23">
            <v>-17511616.656660855</v>
          </cell>
          <cell r="E23" t="e">
            <v>#N/A</v>
          </cell>
          <cell r="G23">
            <v>0</v>
          </cell>
          <cell r="I23">
            <v>256</v>
          </cell>
        </row>
        <row r="24">
          <cell r="A24" t="str">
            <v>Amortisationsdauer des Eigenkapitals in Jahren</v>
          </cell>
          <cell r="B24" t="str">
            <v>12/2014</v>
          </cell>
          <cell r="C24" t="str">
            <v>12/2016</v>
          </cell>
          <cell r="D24">
            <v>-15533116.931537947</v>
          </cell>
          <cell r="E24" t="e">
            <v>#N/A</v>
          </cell>
          <cell r="G24">
            <v>0</v>
          </cell>
        </row>
        <row r="25">
          <cell r="B25" t="str">
            <v>12/2015</v>
          </cell>
          <cell r="C25" t="str">
            <v>12/2017</v>
          </cell>
          <cell r="D25">
            <v>-13692106.596768232</v>
          </cell>
          <cell r="E25" t="e">
            <v>#N/A</v>
          </cell>
        </row>
        <row r="26">
          <cell r="B26" t="str">
            <v>12/2016</v>
          </cell>
          <cell r="C26" t="str">
            <v>12/2018</v>
          </cell>
          <cell r="D26">
            <v>-11982460.164352743</v>
          </cell>
          <cell r="E26" t="e">
            <v>#N/A</v>
          </cell>
          <cell r="G26">
            <v>0</v>
          </cell>
          <cell r="I26">
            <v>0</v>
          </cell>
        </row>
        <row r="27">
          <cell r="B27" t="str">
            <v>12/2017</v>
          </cell>
          <cell r="C27" t="str">
            <v>12/2019</v>
          </cell>
          <cell r="D27">
            <v>-10395617.820036419</v>
          </cell>
          <cell r="E27" t="e">
            <v>#N/A</v>
          </cell>
          <cell r="G27">
            <v>0</v>
          </cell>
        </row>
        <row r="28">
          <cell r="A28">
            <v>6.3</v>
          </cell>
          <cell r="B28" t="str">
            <v>12/2018</v>
          </cell>
          <cell r="C28" t="str">
            <v>12/2020</v>
          </cell>
          <cell r="D28">
            <v>-8919675.1217058841</v>
          </cell>
          <cell r="E28" t="e">
            <v>#N/A</v>
          </cell>
          <cell r="I28">
            <v>0</v>
          </cell>
        </row>
        <row r="29">
          <cell r="B29" t="str">
            <v>12/2019</v>
          </cell>
          <cell r="C29" t="str">
            <v>12/2021</v>
          </cell>
          <cell r="D29">
            <v>-7552230.3811388146</v>
          </cell>
          <cell r="E29" t="e">
            <v>#N/A</v>
          </cell>
          <cell r="K29">
            <v>1</v>
          </cell>
          <cell r="L29" t="str">
            <v>Immaterielle Rechte</v>
          </cell>
          <cell r="O29">
            <v>1</v>
          </cell>
        </row>
        <row r="30">
          <cell r="B30" t="str">
            <v>12/2020</v>
          </cell>
          <cell r="C30" t="str">
            <v>12/2022</v>
          </cell>
          <cell r="D30">
            <v>-6283365.7776493607</v>
          </cell>
          <cell r="E30" t="e">
            <v>#N/A</v>
          </cell>
          <cell r="K30">
            <v>1</v>
          </cell>
          <cell r="L30" t="str">
            <v>Kapitalisierte Entwicklungskosten</v>
          </cell>
        </row>
        <row r="31">
          <cell r="B31" t="str">
            <v>12/2021</v>
          </cell>
          <cell r="C31" t="str">
            <v>12/2023</v>
          </cell>
          <cell r="D31">
            <v>-5106133.230544976</v>
          </cell>
          <cell r="E31" t="e">
            <v>#N/A</v>
          </cell>
          <cell r="G31">
            <v>2</v>
          </cell>
          <cell r="K31">
            <v>1</v>
          </cell>
          <cell r="L31" t="str">
            <v>Geschäftswert</v>
          </cell>
        </row>
        <row r="32">
          <cell r="B32" t="str">
            <v>12/2022</v>
          </cell>
          <cell r="C32" t="str">
            <v>12/2024</v>
          </cell>
          <cell r="D32">
            <v>-4011803.8917822111</v>
          </cell>
          <cell r="E32" t="e">
            <v>#N/A</v>
          </cell>
          <cell r="I32" t="b">
            <v>0</v>
          </cell>
          <cell r="K32">
            <v>1</v>
          </cell>
          <cell r="L32" t="str">
            <v>Sonstige immaterielle Vermögenswerte</v>
          </cell>
        </row>
        <row r="33">
          <cell r="A33">
            <v>1</v>
          </cell>
          <cell r="B33" t="str">
            <v>12/2023</v>
          </cell>
          <cell r="C33" t="str">
            <v>12/2025</v>
          </cell>
          <cell r="D33">
            <v>-2999587.0912424</v>
          </cell>
          <cell r="E33" t="e">
            <v>#N/A</v>
          </cell>
          <cell r="K33">
            <v>1</v>
          </cell>
          <cell r="L33" t="str">
            <v>Maschinen und Anlagen</v>
          </cell>
        </row>
        <row r="34">
          <cell r="B34" t="str">
            <v>12/2024</v>
          </cell>
          <cell r="C34" t="str">
            <v>12/2026</v>
          </cell>
          <cell r="D34">
            <v>-2062143.0372058456</v>
          </cell>
          <cell r="E34" t="e">
            <v>#N/A</v>
          </cell>
          <cell r="G34">
            <v>0</v>
          </cell>
          <cell r="I34" t="b">
            <v>0</v>
          </cell>
          <cell r="K34">
            <v>1</v>
          </cell>
          <cell r="L34" t="str">
            <v>Gebäude und Konstruktionen</v>
          </cell>
        </row>
        <row r="35">
          <cell r="A35" t="str">
            <v>12/2012</v>
          </cell>
          <cell r="B35" t="str">
            <v>12/2025</v>
          </cell>
          <cell r="C35" t="str">
            <v>12/2027</v>
          </cell>
          <cell r="D35">
            <v>-1194434.3676931344</v>
          </cell>
          <cell r="E35" t="e">
            <v>#N/A</v>
          </cell>
          <cell r="G35">
            <v>1</v>
          </cell>
          <cell r="K35">
            <v>1</v>
          </cell>
          <cell r="L35" t="str">
            <v>Grund und Gewässer</v>
          </cell>
        </row>
        <row r="36">
          <cell r="A36" t="str">
            <v>12/2013</v>
          </cell>
          <cell r="B36" t="str">
            <v>12/2026</v>
          </cell>
          <cell r="C36" t="str">
            <v>12/2028</v>
          </cell>
          <cell r="D36">
            <v>-388884.38201785181</v>
          </cell>
          <cell r="E36" t="e">
            <v>#N/A</v>
          </cell>
          <cell r="I36" t="b">
            <v>0</v>
          </cell>
          <cell r="L36" t="str">
            <v>Anlagen im Bau und geleistete Anzahlungen</v>
          </cell>
        </row>
        <row r="37">
          <cell r="A37" t="str">
            <v>12/2014</v>
          </cell>
          <cell r="B37" t="str">
            <v>12/2027</v>
          </cell>
          <cell r="C37" t="str">
            <v>12/2029</v>
          </cell>
          <cell r="D37" t="e">
            <v>#N/A</v>
          </cell>
          <cell r="E37">
            <v>356790.83076884237</v>
          </cell>
          <cell r="G37">
            <v>0</v>
          </cell>
          <cell r="K37">
            <v>1</v>
          </cell>
          <cell r="L37" t="str">
            <v>Sonstige materielle Vermögenswerte</v>
          </cell>
        </row>
        <row r="38">
          <cell r="A38" t="str">
            <v>12/2015</v>
          </cell>
          <cell r="B38" t="str">
            <v>12/2028</v>
          </cell>
          <cell r="C38" t="str">
            <v>12/2030</v>
          </cell>
          <cell r="D38" t="e">
            <v>#N/A</v>
          </cell>
          <cell r="E38">
            <v>1048007.1111762808</v>
          </cell>
          <cell r="G38">
            <v>1</v>
          </cell>
          <cell r="K38">
            <v>1</v>
          </cell>
          <cell r="L38" t="str">
            <v>Investitionen in Tochterunternehmen</v>
          </cell>
        </row>
        <row r="39">
          <cell r="A39" t="str">
            <v>12/2016</v>
          </cell>
          <cell r="B39" t="str">
            <v>12/2029</v>
          </cell>
          <cell r="C39" t="str">
            <v>12/2031</v>
          </cell>
          <cell r="D39" t="e">
            <v>#N/A</v>
          </cell>
          <cell r="E39">
            <v>1688680.1040431391</v>
          </cell>
          <cell r="G39">
            <v>1</v>
          </cell>
          <cell r="K39">
            <v>1</v>
          </cell>
          <cell r="L39" t="str">
            <v>Latenter Steueranspruch</v>
          </cell>
        </row>
        <row r="40">
          <cell r="A40" t="str">
            <v>12/2017</v>
          </cell>
          <cell r="B40" t="str">
            <v>12/2030</v>
          </cell>
          <cell r="C40" t="str">
            <v>12/2032</v>
          </cell>
          <cell r="D40" t="e">
            <v>#N/A</v>
          </cell>
          <cell r="E40">
            <v>1928989.5707745713</v>
          </cell>
          <cell r="K40">
            <v>1</v>
          </cell>
          <cell r="L40" t="str">
            <v>Forderungen aus langfristigen Krediten</v>
          </cell>
        </row>
        <row r="41">
          <cell r="A41" t="str">
            <v>12/2018</v>
          </cell>
          <cell r="B41" t="str">
            <v>12/2031</v>
          </cell>
          <cell r="C41" t="str">
            <v>12/2033</v>
          </cell>
          <cell r="D41" t="e">
            <v>#N/A</v>
          </cell>
          <cell r="E41">
            <v>1849489.1543086078</v>
          </cell>
          <cell r="G41">
            <v>22</v>
          </cell>
          <cell r="K41">
            <v>1</v>
          </cell>
          <cell r="L41" t="str">
            <v>Sonstige Investitionen</v>
          </cell>
        </row>
        <row r="42">
          <cell r="A42" t="str">
            <v>12/2019</v>
          </cell>
          <cell r="B42" t="str">
            <v>12/2032</v>
          </cell>
          <cell r="G42" t="str">
            <v>2033</v>
          </cell>
        </row>
        <row r="43">
          <cell r="A43" t="str">
            <v>12/2020</v>
          </cell>
          <cell r="B43" t="str">
            <v>12/2033</v>
          </cell>
          <cell r="G43">
            <v>1</v>
          </cell>
          <cell r="K43">
            <v>1</v>
          </cell>
          <cell r="N43">
            <v>10</v>
          </cell>
        </row>
        <row r="44">
          <cell r="A44" t="str">
            <v>12/2021</v>
          </cell>
          <cell r="G44">
            <v>1</v>
          </cell>
          <cell r="K44">
            <v>2</v>
          </cell>
          <cell r="N44">
            <v>10</v>
          </cell>
        </row>
        <row r="45">
          <cell r="A45" t="str">
            <v>12/2022</v>
          </cell>
          <cell r="G45">
            <v>1</v>
          </cell>
          <cell r="K45">
            <v>3</v>
          </cell>
          <cell r="N45">
            <v>10</v>
          </cell>
        </row>
        <row r="46">
          <cell r="A46" t="str">
            <v>12/2023</v>
          </cell>
          <cell r="G46">
            <v>22</v>
          </cell>
          <cell r="K46">
            <v>4</v>
          </cell>
          <cell r="N46">
            <v>10</v>
          </cell>
        </row>
        <row r="47">
          <cell r="A47" t="str">
            <v>12/2024</v>
          </cell>
          <cell r="G47" t="str">
            <v>2033</v>
          </cell>
          <cell r="K47">
            <v>5</v>
          </cell>
          <cell r="N47">
            <v>10</v>
          </cell>
        </row>
        <row r="48">
          <cell r="A48" t="str">
            <v>12/2025</v>
          </cell>
          <cell r="G48">
            <v>1</v>
          </cell>
          <cell r="K48">
            <v>6</v>
          </cell>
          <cell r="N48">
            <v>10</v>
          </cell>
        </row>
        <row r="49">
          <cell r="A49" t="str">
            <v>12/2026</v>
          </cell>
          <cell r="G49">
            <v>1</v>
          </cell>
          <cell r="K49">
            <v>1</v>
          </cell>
          <cell r="N49" t="str">
            <v>12/2021</v>
          </cell>
        </row>
        <row r="50">
          <cell r="A50" t="str">
            <v>12/2027</v>
          </cell>
          <cell r="G50">
            <v>1</v>
          </cell>
          <cell r="K50">
            <v>2</v>
          </cell>
          <cell r="N50" t="str">
            <v>12/2021</v>
          </cell>
        </row>
        <row r="51">
          <cell r="A51" t="str">
            <v>12/2028</v>
          </cell>
          <cell r="G51">
            <v>0</v>
          </cell>
          <cell r="K51">
            <v>3</v>
          </cell>
          <cell r="N51" t="str">
            <v>12/2021</v>
          </cell>
        </row>
        <row r="52">
          <cell r="A52" t="str">
            <v>12/2029</v>
          </cell>
          <cell r="G52">
            <v>0</v>
          </cell>
          <cell r="K52">
            <v>4</v>
          </cell>
          <cell r="N52" t="str">
            <v>12/2021</v>
          </cell>
        </row>
        <row r="53">
          <cell r="A53" t="str">
            <v>12/2030</v>
          </cell>
          <cell r="G53">
            <v>0</v>
          </cell>
          <cell r="K53">
            <v>5</v>
          </cell>
          <cell r="N53" t="str">
            <v>12/2021</v>
          </cell>
        </row>
        <row r="54">
          <cell r="A54" t="str">
            <v>12/2031</v>
          </cell>
          <cell r="G54">
            <v>0</v>
          </cell>
          <cell r="K54">
            <v>6</v>
          </cell>
          <cell r="N54" t="str">
            <v>12/2021</v>
          </cell>
        </row>
        <row r="55">
          <cell r="A55" t="str">
            <v>12/2032</v>
          </cell>
          <cell r="G55">
            <v>0</v>
          </cell>
          <cell r="K55">
            <v>1</v>
          </cell>
        </row>
        <row r="56">
          <cell r="A56" t="str">
            <v>12/2033</v>
          </cell>
          <cell r="G56">
            <v>0</v>
          </cell>
          <cell r="K56">
            <v>2</v>
          </cell>
        </row>
        <row r="57">
          <cell r="G57">
            <v>1</v>
          </cell>
          <cell r="K57">
            <v>3</v>
          </cell>
        </row>
        <row r="58">
          <cell r="G58">
            <v>0</v>
          </cell>
          <cell r="K58">
            <v>4</v>
          </cell>
        </row>
        <row r="59">
          <cell r="K59">
            <v>5</v>
          </cell>
        </row>
        <row r="60">
          <cell r="K60">
            <v>6</v>
          </cell>
        </row>
        <row r="61">
          <cell r="K61">
            <v>1</v>
          </cell>
        </row>
        <row r="62">
          <cell r="K62">
            <v>2</v>
          </cell>
        </row>
        <row r="63">
          <cell r="K63">
            <v>3</v>
          </cell>
        </row>
        <row r="64">
          <cell r="K64">
            <v>4</v>
          </cell>
        </row>
        <row r="65">
          <cell r="K65">
            <v>5</v>
          </cell>
        </row>
        <row r="66">
          <cell r="K66">
            <v>6</v>
          </cell>
        </row>
        <row r="67">
          <cell r="K67">
            <v>1</v>
          </cell>
        </row>
        <row r="68">
          <cell r="G68">
            <v>1</v>
          </cell>
          <cell r="K68">
            <v>2</v>
          </cell>
        </row>
        <row r="69">
          <cell r="G69">
            <v>1</v>
          </cell>
          <cell r="K69">
            <v>3</v>
          </cell>
        </row>
        <row r="70">
          <cell r="G70">
            <v>0</v>
          </cell>
          <cell r="K70">
            <v>4</v>
          </cell>
        </row>
        <row r="71">
          <cell r="G71">
            <v>0</v>
          </cell>
          <cell r="K71">
            <v>5</v>
          </cell>
        </row>
        <row r="72">
          <cell r="K72">
            <v>6</v>
          </cell>
        </row>
        <row r="73">
          <cell r="K73">
            <v>1</v>
          </cell>
        </row>
        <row r="74">
          <cell r="K74">
            <v>2</v>
          </cell>
        </row>
        <row r="75">
          <cell r="K75">
            <v>3</v>
          </cell>
        </row>
        <row r="76">
          <cell r="K76">
            <v>4</v>
          </cell>
        </row>
        <row r="77">
          <cell r="K77">
            <v>5</v>
          </cell>
        </row>
        <row r="78">
          <cell r="K78">
            <v>6</v>
          </cell>
          <cell r="V78" t="str">
            <v>Ewig</v>
          </cell>
          <cell r="Z78">
            <v>0</v>
          </cell>
          <cell r="AB78">
            <v>0</v>
          </cell>
        </row>
        <row r="79">
          <cell r="V79" t="str">
            <v>1 Jahr</v>
          </cell>
        </row>
        <row r="80">
          <cell r="V80" t="str">
            <v>2 Jahre</v>
          </cell>
        </row>
        <row r="81">
          <cell r="V81" t="str">
            <v>3 Jahre</v>
          </cell>
        </row>
        <row r="82">
          <cell r="V82" t="str">
            <v>4 Jahre</v>
          </cell>
        </row>
        <row r="83">
          <cell r="V83" t="str">
            <v>5 Jahre</v>
          </cell>
        </row>
        <row r="84">
          <cell r="V84" t="str">
            <v>6 Jahre</v>
          </cell>
        </row>
        <row r="85">
          <cell r="V85" t="str">
            <v>7 Jahre</v>
          </cell>
        </row>
        <row r="86">
          <cell r="V86" t="str">
            <v>8 Jahre</v>
          </cell>
        </row>
        <row r="87">
          <cell r="V87" t="str">
            <v>9 Jahre</v>
          </cell>
        </row>
        <row r="88">
          <cell r="V88" t="str">
            <v>10 Jahre</v>
          </cell>
        </row>
        <row r="89">
          <cell r="V89" t="str">
            <v>11 Jahre</v>
          </cell>
        </row>
        <row r="90">
          <cell r="V90" t="str">
            <v>12 Jahre</v>
          </cell>
        </row>
        <row r="91">
          <cell r="V91" t="str">
            <v>13 Jahre</v>
          </cell>
        </row>
        <row r="92">
          <cell r="V92" t="str">
            <v>14 Jahre</v>
          </cell>
        </row>
        <row r="93">
          <cell r="V93" t="str">
            <v>15 Jahre</v>
          </cell>
        </row>
        <row r="94">
          <cell r="V94" t="str">
            <v>16 Jahre</v>
          </cell>
        </row>
        <row r="95">
          <cell r="V95" t="str">
            <v>17 Jahre</v>
          </cell>
        </row>
        <row r="96">
          <cell r="V96" t="str">
            <v>18 Jahre</v>
          </cell>
        </row>
        <row r="97">
          <cell r="V97" t="str">
            <v>19 Jahre</v>
          </cell>
        </row>
        <row r="98">
          <cell r="V98" t="str">
            <v>20 Jahre</v>
          </cell>
        </row>
        <row r="99">
          <cell r="V99" t="str">
            <v>21 Jahre</v>
          </cell>
        </row>
        <row r="100">
          <cell r="V100" t="str">
            <v>22 Jahre</v>
          </cell>
        </row>
        <row r="101">
          <cell r="V101" t="str">
            <v>23 Jahre</v>
          </cell>
        </row>
        <row r="102">
          <cell r="V102" t="str">
            <v>24 Jahre</v>
          </cell>
        </row>
        <row r="103">
          <cell r="V103" t="str">
            <v>25 Jahre</v>
          </cell>
        </row>
        <row r="104">
          <cell r="V104" t="str">
            <v>26 Jahre</v>
          </cell>
        </row>
        <row r="105">
          <cell r="V105" t="str">
            <v>27 Jahre</v>
          </cell>
        </row>
        <row r="106">
          <cell r="V106" t="str">
            <v>28 Jahre</v>
          </cell>
        </row>
        <row r="107">
          <cell r="V107" t="str">
            <v>29 Jahre</v>
          </cell>
        </row>
        <row r="108">
          <cell r="V108" t="str">
            <v>30 Jahre</v>
          </cell>
        </row>
        <row r="109">
          <cell r="V109" t="str">
            <v>31 Jahre</v>
          </cell>
        </row>
        <row r="110">
          <cell r="V110" t="str">
            <v>32 Jahre</v>
          </cell>
        </row>
        <row r="111">
          <cell r="V111" t="str">
            <v>33 Jahre</v>
          </cell>
        </row>
        <row r="112">
          <cell r="V112" t="str">
            <v>34 Jahre</v>
          </cell>
        </row>
        <row r="113">
          <cell r="V113" t="str">
            <v>35 Jahre</v>
          </cell>
        </row>
        <row r="114">
          <cell r="V114" t="str">
            <v>36 Jahre</v>
          </cell>
        </row>
        <row r="115">
          <cell r="V115" t="str">
            <v>37 Jahre</v>
          </cell>
        </row>
        <row r="116">
          <cell r="V116" t="str">
            <v>38 Jahre</v>
          </cell>
        </row>
        <row r="117">
          <cell r="V117" t="str">
            <v>39 Jahre</v>
          </cell>
        </row>
        <row r="118">
          <cell r="V118" t="str">
            <v>40 Jahre</v>
          </cell>
        </row>
        <row r="119">
          <cell r="V119" t="str">
            <v>41 Jahre</v>
          </cell>
        </row>
        <row r="120">
          <cell r="V120" t="str">
            <v>42 Jahre</v>
          </cell>
        </row>
        <row r="121">
          <cell r="V121" t="str">
            <v>43 Jahre</v>
          </cell>
        </row>
        <row r="122">
          <cell r="F122">
            <v>7.315554269135971E-2</v>
          </cell>
          <cell r="V122" t="str">
            <v>44 Jahre</v>
          </cell>
        </row>
        <row r="123">
          <cell r="V123" t="str">
            <v>45 Jahre</v>
          </cell>
        </row>
        <row r="124">
          <cell r="F124">
            <v>7.3155542691362374E-2</v>
          </cell>
          <cell r="V124" t="str">
            <v>46 Jahre</v>
          </cell>
        </row>
        <row r="125">
          <cell r="G125">
            <v>0.8691146986563798</v>
          </cell>
          <cell r="V125" t="str">
            <v>47 Jahre</v>
          </cell>
        </row>
        <row r="126">
          <cell r="V126" t="str">
            <v>48 Jahre</v>
          </cell>
        </row>
        <row r="127">
          <cell r="V127" t="str">
            <v>49 Jahre</v>
          </cell>
        </row>
        <row r="128">
          <cell r="V128" t="str">
            <v>50 Jahre</v>
          </cell>
        </row>
        <row r="129">
          <cell r="V129" t="str">
            <v>51 Jahre</v>
          </cell>
        </row>
        <row r="130">
          <cell r="V130" t="str">
            <v>52 Jahre</v>
          </cell>
        </row>
        <row r="131">
          <cell r="V131" t="str">
            <v>53 Jahre</v>
          </cell>
        </row>
        <row r="132">
          <cell r="V132" t="str">
            <v>54 Jahre</v>
          </cell>
        </row>
        <row r="133">
          <cell r="V133" t="str">
            <v>55 Jahre</v>
          </cell>
        </row>
        <row r="134">
          <cell r="V134" t="str">
            <v>56 Jahre</v>
          </cell>
        </row>
        <row r="135">
          <cell r="V135" t="str">
            <v>57 Jahre</v>
          </cell>
        </row>
        <row r="136">
          <cell r="V136" t="str">
            <v>58 Jahre</v>
          </cell>
        </row>
        <row r="137">
          <cell r="V137" t="str">
            <v>59 Jahre</v>
          </cell>
        </row>
        <row r="138">
          <cell r="V138" t="str">
            <v>60 Jahre</v>
          </cell>
        </row>
        <row r="139">
          <cell r="V139" t="str">
            <v>61 Jahre</v>
          </cell>
        </row>
        <row r="140">
          <cell r="V140" t="str">
            <v>62 Jahre</v>
          </cell>
        </row>
        <row r="141">
          <cell r="V141" t="str">
            <v>63 Jahre</v>
          </cell>
        </row>
        <row r="142">
          <cell r="V142" t="str">
            <v>64 Jahre</v>
          </cell>
        </row>
        <row r="143">
          <cell r="V143" t="str">
            <v>65 Jahre</v>
          </cell>
        </row>
        <row r="144">
          <cell r="V144" t="str">
            <v>66 Jahre</v>
          </cell>
        </row>
        <row r="145">
          <cell r="V145" t="str">
            <v>67 Jahre</v>
          </cell>
        </row>
        <row r="146">
          <cell r="V146" t="str">
            <v>68 Jahre</v>
          </cell>
        </row>
        <row r="147">
          <cell r="V147" t="str">
            <v>69 Jahre</v>
          </cell>
        </row>
        <row r="148">
          <cell r="V148" t="str">
            <v>70 Jahre</v>
          </cell>
        </row>
        <row r="149">
          <cell r="V149" t="str">
            <v>71 Jahre</v>
          </cell>
        </row>
        <row r="150">
          <cell r="V150" t="str">
            <v>72 Jahre</v>
          </cell>
        </row>
        <row r="151">
          <cell r="V151" t="str">
            <v>73 Jahre</v>
          </cell>
        </row>
        <row r="152">
          <cell r="V152" t="str">
            <v>74 Jahre</v>
          </cell>
        </row>
        <row r="153">
          <cell r="V153" t="str">
            <v>75 Jahre</v>
          </cell>
        </row>
        <row r="154">
          <cell r="V154" t="str">
            <v>76 Jahre</v>
          </cell>
        </row>
        <row r="155">
          <cell r="V155" t="str">
            <v>77 Jahre</v>
          </cell>
        </row>
        <row r="156">
          <cell r="V156" t="str">
            <v>78 Jahre</v>
          </cell>
        </row>
        <row r="157">
          <cell r="V157" t="str">
            <v>79 Jahre</v>
          </cell>
        </row>
        <row r="158">
          <cell r="V158" t="str">
            <v>80 Jahre</v>
          </cell>
        </row>
        <row r="159">
          <cell r="V159" t="str">
            <v>81 Jahre</v>
          </cell>
        </row>
        <row r="160">
          <cell r="V160" t="str">
            <v>82 Jahre</v>
          </cell>
        </row>
        <row r="161">
          <cell r="V161" t="str">
            <v>83 Jahre</v>
          </cell>
        </row>
        <row r="162">
          <cell r="V162" t="str">
            <v>84 Jahre</v>
          </cell>
        </row>
        <row r="163">
          <cell r="V163" t="str">
            <v>85 Jahre</v>
          </cell>
        </row>
        <row r="164">
          <cell r="V164" t="str">
            <v>86 Jahre</v>
          </cell>
        </row>
        <row r="165">
          <cell r="V165" t="str">
            <v>87 Jahre</v>
          </cell>
        </row>
        <row r="166">
          <cell r="V166" t="str">
            <v>88 Jahre</v>
          </cell>
        </row>
        <row r="167">
          <cell r="V167" t="str">
            <v>89 Jahre</v>
          </cell>
        </row>
        <row r="168">
          <cell r="V168" t="str">
            <v>90 Jahre</v>
          </cell>
        </row>
        <row r="169">
          <cell r="V169" t="str">
            <v>91 Jahre</v>
          </cell>
        </row>
        <row r="170">
          <cell r="V170" t="str">
            <v>92 Jahre</v>
          </cell>
        </row>
        <row r="171">
          <cell r="V171" t="str">
            <v>93 Jahre</v>
          </cell>
        </row>
        <row r="172">
          <cell r="V172" t="str">
            <v>94 Jahre</v>
          </cell>
        </row>
        <row r="173">
          <cell r="F173">
            <v>9.4490610606547953E-2</v>
          </cell>
          <cell r="V173" t="str">
            <v>95 Jahre</v>
          </cell>
        </row>
        <row r="174">
          <cell r="V174" t="str">
            <v>96 Jahre</v>
          </cell>
        </row>
        <row r="175">
          <cell r="F175">
            <v>9.4490610606547953E-2</v>
          </cell>
          <cell r="V175" t="str">
            <v>97 Jahre</v>
          </cell>
        </row>
        <row r="176">
          <cell r="G176">
            <v>1.9064133451275778</v>
          </cell>
          <cell r="V176" t="str">
            <v>98 Jahre</v>
          </cell>
        </row>
        <row r="177">
          <cell r="V177" t="str">
            <v>99 Jahre</v>
          </cell>
        </row>
        <row r="178">
          <cell r="V178" t="str">
            <v>100 Jahre</v>
          </cell>
        </row>
        <row r="225">
          <cell r="F225">
            <v>7.9466379939672427E-2</v>
          </cell>
        </row>
        <row r="227">
          <cell r="F227">
            <v>7.9466379939672427E-2</v>
          </cell>
        </row>
        <row r="276">
          <cell r="F276">
            <v>0.10786629759495869</v>
          </cell>
        </row>
        <row r="278">
          <cell r="F278">
            <v>0.10786629759495869</v>
          </cell>
        </row>
      </sheetData>
      <sheetData sheetId="12">
        <row r="2">
          <cell r="B2">
            <v>-5400000</v>
          </cell>
          <cell r="E2">
            <v>-5400000</v>
          </cell>
          <cell r="F2">
            <v>-1400000</v>
          </cell>
          <cell r="H2">
            <v>-1400000</v>
          </cell>
        </row>
        <row r="3">
          <cell r="B3">
            <v>0</v>
          </cell>
          <cell r="E3">
            <v>0</v>
          </cell>
          <cell r="F3">
            <v>0</v>
          </cell>
          <cell r="H3">
            <v>0</v>
          </cell>
        </row>
        <row r="4">
          <cell r="B4">
            <v>-6794000</v>
          </cell>
          <cell r="E4">
            <v>-6794000</v>
          </cell>
          <cell r="F4">
            <v>-2832666.6666666665</v>
          </cell>
          <cell r="H4">
            <v>-2832666.6666666665</v>
          </cell>
        </row>
        <row r="5">
          <cell r="B5">
            <v>0</v>
          </cell>
          <cell r="E5">
            <v>0</v>
          </cell>
          <cell r="F5">
            <v>0</v>
          </cell>
          <cell r="H5">
            <v>0</v>
          </cell>
        </row>
        <row r="6">
          <cell r="B6">
            <v>-12201200</v>
          </cell>
          <cell r="E6">
            <v>-12201200</v>
          </cell>
          <cell r="F6">
            <v>-3178533.333333334</v>
          </cell>
          <cell r="H6">
            <v>-3178533.333333334</v>
          </cell>
        </row>
        <row r="7">
          <cell r="B7">
            <v>0</v>
          </cell>
          <cell r="E7">
            <v>0</v>
          </cell>
          <cell r="F7">
            <v>0</v>
          </cell>
          <cell r="H7">
            <v>0</v>
          </cell>
        </row>
        <row r="8">
          <cell r="B8">
            <v>0</v>
          </cell>
          <cell r="E8">
            <v>0</v>
          </cell>
          <cell r="F8">
            <v>0</v>
          </cell>
          <cell r="H8">
            <v>0</v>
          </cell>
        </row>
        <row r="9">
          <cell r="B9">
            <v>0</v>
          </cell>
          <cell r="E9">
            <v>0</v>
          </cell>
          <cell r="F9">
            <v>0</v>
          </cell>
          <cell r="H9">
            <v>0</v>
          </cell>
        </row>
        <row r="10">
          <cell r="B10">
            <v>0</v>
          </cell>
          <cell r="E10">
            <v>0</v>
          </cell>
          <cell r="F10">
            <v>0</v>
          </cell>
          <cell r="H10">
            <v>0</v>
          </cell>
        </row>
        <row r="11">
          <cell r="B11">
            <v>0</v>
          </cell>
          <cell r="E11">
            <v>0</v>
          </cell>
          <cell r="F11">
            <v>0</v>
          </cell>
          <cell r="H11">
            <v>0</v>
          </cell>
        </row>
        <row r="12">
          <cell r="B12">
            <v>0</v>
          </cell>
          <cell r="E12">
            <v>0</v>
          </cell>
          <cell r="F12">
            <v>0</v>
          </cell>
          <cell r="H12">
            <v>0</v>
          </cell>
        </row>
        <row r="13">
          <cell r="B13">
            <v>0</v>
          </cell>
          <cell r="E13">
            <v>0</v>
          </cell>
          <cell r="F13">
            <v>0</v>
          </cell>
          <cell r="H13">
            <v>0</v>
          </cell>
        </row>
        <row r="14">
          <cell r="B14">
            <v>0</v>
          </cell>
          <cell r="E14">
            <v>0</v>
          </cell>
          <cell r="F14">
            <v>0</v>
          </cell>
          <cell r="H14">
            <v>0</v>
          </cell>
        </row>
        <row r="15">
          <cell r="B15">
            <v>0</v>
          </cell>
          <cell r="E15">
            <v>0</v>
          </cell>
          <cell r="F15">
            <v>0</v>
          </cell>
          <cell r="H15">
            <v>0</v>
          </cell>
        </row>
        <row r="16">
          <cell r="B16">
            <v>0</v>
          </cell>
          <cell r="E16">
            <v>0</v>
          </cell>
          <cell r="F16">
            <v>0</v>
          </cell>
          <cell r="H16">
            <v>0</v>
          </cell>
        </row>
        <row r="17">
          <cell r="B17">
            <v>0</v>
          </cell>
          <cell r="E17">
            <v>0</v>
          </cell>
          <cell r="F17">
            <v>0</v>
          </cell>
          <cell r="H17">
            <v>0</v>
          </cell>
        </row>
        <row r="18">
          <cell r="B18">
            <v>2368683.4521356551</v>
          </cell>
          <cell r="E18">
            <v>2463228.9521356551</v>
          </cell>
          <cell r="F18">
            <v>171986.55487406859</v>
          </cell>
          <cell r="H18">
            <v>266532.05487406859</v>
          </cell>
        </row>
        <row r="19">
          <cell r="B19">
            <v>0</v>
          </cell>
          <cell r="E19">
            <v>0</v>
          </cell>
          <cell r="F19">
            <v>0</v>
          </cell>
          <cell r="H19">
            <v>0</v>
          </cell>
        </row>
        <row r="20">
          <cell r="B20">
            <v>0</v>
          </cell>
          <cell r="E20">
            <v>0</v>
          </cell>
          <cell r="F20">
            <v>0</v>
          </cell>
          <cell r="H20">
            <v>0</v>
          </cell>
        </row>
        <row r="21">
          <cell r="B21">
            <v>0</v>
          </cell>
          <cell r="E21">
            <v>0</v>
          </cell>
          <cell r="F21">
            <v>0</v>
          </cell>
          <cell r="H21">
            <v>0</v>
          </cell>
        </row>
        <row r="22">
          <cell r="B22">
            <v>0</v>
          </cell>
          <cell r="E22">
            <v>0</v>
          </cell>
          <cell r="F22">
            <v>0</v>
          </cell>
          <cell r="H22">
            <v>0</v>
          </cell>
        </row>
        <row r="23">
          <cell r="B23">
            <v>0</v>
          </cell>
          <cell r="E23">
            <v>0</v>
          </cell>
          <cell r="F23">
            <v>0</v>
          </cell>
          <cell r="H23">
            <v>0</v>
          </cell>
        </row>
        <row r="24">
          <cell r="B24">
            <v>0</v>
          </cell>
          <cell r="E24">
            <v>0</v>
          </cell>
          <cell r="F24">
            <v>0</v>
          </cell>
          <cell r="H24">
            <v>0</v>
          </cell>
        </row>
        <row r="25">
          <cell r="B25">
            <v>0</v>
          </cell>
          <cell r="E25">
            <v>0</v>
          </cell>
          <cell r="F25">
            <v>0</v>
          </cell>
          <cell r="H25">
            <v>0</v>
          </cell>
        </row>
        <row r="26">
          <cell r="B26">
            <v>0</v>
          </cell>
          <cell r="E26">
            <v>0</v>
          </cell>
          <cell r="F26">
            <v>0</v>
          </cell>
          <cell r="H26">
            <v>0</v>
          </cell>
        </row>
        <row r="27">
          <cell r="B27">
            <v>0</v>
          </cell>
          <cell r="E27">
            <v>0</v>
          </cell>
          <cell r="F27">
            <v>0</v>
          </cell>
          <cell r="H27">
            <v>0</v>
          </cell>
        </row>
        <row r="28">
          <cell r="B28">
            <v>0</v>
          </cell>
          <cell r="E28">
            <v>0</v>
          </cell>
          <cell r="F28">
            <v>0</v>
          </cell>
          <cell r="H28">
            <v>0</v>
          </cell>
        </row>
        <row r="29">
          <cell r="B29">
            <v>0</v>
          </cell>
          <cell r="E29">
            <v>0</v>
          </cell>
          <cell r="F29">
            <v>0</v>
          </cell>
          <cell r="H29">
            <v>0</v>
          </cell>
        </row>
        <row r="30">
          <cell r="B30">
            <v>2616770.8930662554</v>
          </cell>
          <cell r="E30">
            <v>2715995.8930662554</v>
          </cell>
          <cell r="F30">
            <v>361073.99580467027</v>
          </cell>
          <cell r="H30">
            <v>460298.99580467027</v>
          </cell>
        </row>
        <row r="31">
          <cell r="B31">
            <v>0</v>
          </cell>
          <cell r="E31">
            <v>0</v>
          </cell>
          <cell r="F31">
            <v>0</v>
          </cell>
          <cell r="H31">
            <v>0</v>
          </cell>
        </row>
        <row r="32">
          <cell r="B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B33">
            <v>0</v>
          </cell>
          <cell r="E33">
            <v>0</v>
          </cell>
          <cell r="F33">
            <v>0</v>
          </cell>
          <cell r="H33">
            <v>0</v>
          </cell>
        </row>
        <row r="34">
          <cell r="B34">
            <v>0</v>
          </cell>
          <cell r="E34">
            <v>0</v>
          </cell>
          <cell r="F34">
            <v>0</v>
          </cell>
          <cell r="H34">
            <v>0</v>
          </cell>
        </row>
        <row r="35">
          <cell r="B35">
            <v>0</v>
          </cell>
          <cell r="E35">
            <v>0</v>
          </cell>
          <cell r="F35">
            <v>0</v>
          </cell>
          <cell r="H35">
            <v>0</v>
          </cell>
        </row>
        <row r="36">
          <cell r="B36">
            <v>0</v>
          </cell>
          <cell r="E36">
            <v>0</v>
          </cell>
          <cell r="F36">
            <v>0</v>
          </cell>
          <cell r="H36">
            <v>0</v>
          </cell>
        </row>
        <row r="37">
          <cell r="B37">
            <v>0</v>
          </cell>
          <cell r="E37">
            <v>0</v>
          </cell>
          <cell r="F37">
            <v>0</v>
          </cell>
          <cell r="H37">
            <v>0</v>
          </cell>
        </row>
        <row r="38">
          <cell r="B38">
            <v>0</v>
          </cell>
          <cell r="E38">
            <v>0</v>
          </cell>
          <cell r="F38">
            <v>0</v>
          </cell>
          <cell r="H38">
            <v>0</v>
          </cell>
        </row>
        <row r="39">
          <cell r="B39">
            <v>0</v>
          </cell>
          <cell r="E39">
            <v>0</v>
          </cell>
          <cell r="F39">
            <v>0</v>
          </cell>
          <cell r="H39">
            <v>0</v>
          </cell>
        </row>
        <row r="40">
          <cell r="B40">
            <v>0</v>
          </cell>
          <cell r="E40">
            <v>0</v>
          </cell>
          <cell r="F40">
            <v>0</v>
          </cell>
          <cell r="H40">
            <v>0</v>
          </cell>
        </row>
        <row r="41">
          <cell r="B41">
            <v>0</v>
          </cell>
          <cell r="E41">
            <v>0</v>
          </cell>
          <cell r="F41">
            <v>0</v>
          </cell>
          <cell r="H41">
            <v>0</v>
          </cell>
        </row>
        <row r="42">
          <cell r="B42">
            <v>2594311.9669632171</v>
          </cell>
          <cell r="E42">
            <v>2698253.2169632171</v>
          </cell>
          <cell r="F42">
            <v>581615.06970163295</v>
          </cell>
          <cell r="H42">
            <v>685556.31970163295</v>
          </cell>
        </row>
        <row r="43">
          <cell r="B43">
            <v>0</v>
          </cell>
          <cell r="E43">
            <v>0</v>
          </cell>
          <cell r="F43">
            <v>0</v>
          </cell>
          <cell r="H43">
            <v>0</v>
          </cell>
        </row>
        <row r="44">
          <cell r="B44">
            <v>0</v>
          </cell>
          <cell r="E44">
            <v>0</v>
          </cell>
          <cell r="F44">
            <v>0</v>
          </cell>
          <cell r="H44">
            <v>0</v>
          </cell>
        </row>
        <row r="45">
          <cell r="B45">
            <v>0</v>
          </cell>
          <cell r="E45">
            <v>0</v>
          </cell>
          <cell r="F45">
            <v>0</v>
          </cell>
          <cell r="H45">
            <v>0</v>
          </cell>
        </row>
        <row r="46">
          <cell r="B46">
            <v>0</v>
          </cell>
          <cell r="E46">
            <v>0</v>
          </cell>
          <cell r="F46">
            <v>0</v>
          </cell>
          <cell r="H46">
            <v>0</v>
          </cell>
        </row>
        <row r="47">
          <cell r="B47">
            <v>0</v>
          </cell>
          <cell r="E47">
            <v>0</v>
          </cell>
          <cell r="F47">
            <v>0</v>
          </cell>
          <cell r="H47">
            <v>0</v>
          </cell>
        </row>
        <row r="48">
          <cell r="B48">
            <v>0</v>
          </cell>
          <cell r="E48">
            <v>0</v>
          </cell>
          <cell r="F48">
            <v>0</v>
          </cell>
          <cell r="H48">
            <v>0</v>
          </cell>
        </row>
        <row r="49">
          <cell r="B49">
            <v>0</v>
          </cell>
          <cell r="E49">
            <v>0</v>
          </cell>
          <cell r="F49">
            <v>0</v>
          </cell>
          <cell r="H49">
            <v>0</v>
          </cell>
        </row>
        <row r="50">
          <cell r="B50">
            <v>0</v>
          </cell>
          <cell r="E50">
            <v>0</v>
          </cell>
          <cell r="F50">
            <v>0</v>
          </cell>
          <cell r="H50">
            <v>0</v>
          </cell>
        </row>
        <row r="51">
          <cell r="B51">
            <v>0</v>
          </cell>
          <cell r="E51">
            <v>0</v>
          </cell>
          <cell r="F51">
            <v>0</v>
          </cell>
          <cell r="H51">
            <v>0</v>
          </cell>
        </row>
        <row r="52">
          <cell r="B52">
            <v>0</v>
          </cell>
          <cell r="E52">
            <v>0</v>
          </cell>
          <cell r="F52">
            <v>0</v>
          </cell>
          <cell r="H52">
            <v>0</v>
          </cell>
        </row>
        <row r="53">
          <cell r="B53">
            <v>0</v>
          </cell>
          <cell r="E53">
            <v>0</v>
          </cell>
          <cell r="F53">
            <v>0</v>
          </cell>
          <cell r="H53">
            <v>0</v>
          </cell>
        </row>
        <row r="54">
          <cell r="B54">
            <v>2578181.4175450075</v>
          </cell>
          <cell r="E54">
            <v>2686998.1675450075</v>
          </cell>
          <cell r="F54">
            <v>598484.52028342476</v>
          </cell>
          <cell r="H54">
            <v>707301.27028342476</v>
          </cell>
        </row>
        <row r="55">
          <cell r="B55">
            <v>0</v>
          </cell>
          <cell r="E55">
            <v>0</v>
          </cell>
          <cell r="F55">
            <v>0</v>
          </cell>
          <cell r="H55">
            <v>0</v>
          </cell>
        </row>
        <row r="56">
          <cell r="B56">
            <v>0</v>
          </cell>
          <cell r="E56">
            <v>0</v>
          </cell>
          <cell r="F56">
            <v>0</v>
          </cell>
          <cell r="H56">
            <v>0</v>
          </cell>
        </row>
        <row r="57">
          <cell r="B57">
            <v>0</v>
          </cell>
          <cell r="E57">
            <v>0</v>
          </cell>
          <cell r="F57">
            <v>0</v>
          </cell>
          <cell r="H57">
            <v>0</v>
          </cell>
        </row>
        <row r="58">
          <cell r="B58">
            <v>0</v>
          </cell>
          <cell r="E58">
            <v>0</v>
          </cell>
          <cell r="F58">
            <v>0</v>
          </cell>
          <cell r="H58">
            <v>0</v>
          </cell>
        </row>
        <row r="59">
          <cell r="B59">
            <v>0</v>
          </cell>
          <cell r="E59">
            <v>0</v>
          </cell>
          <cell r="F59">
            <v>0</v>
          </cell>
          <cell r="H59">
            <v>0</v>
          </cell>
        </row>
        <row r="60">
          <cell r="B60">
            <v>0</v>
          </cell>
          <cell r="E60">
            <v>0</v>
          </cell>
          <cell r="F60">
            <v>0</v>
          </cell>
          <cell r="H60">
            <v>0</v>
          </cell>
        </row>
        <row r="61">
          <cell r="B61">
            <v>0</v>
          </cell>
          <cell r="E61">
            <v>0</v>
          </cell>
          <cell r="F61">
            <v>0</v>
          </cell>
          <cell r="H61">
            <v>0</v>
          </cell>
        </row>
        <row r="62">
          <cell r="B62">
            <v>0</v>
          </cell>
          <cell r="E62">
            <v>0</v>
          </cell>
          <cell r="F62">
            <v>0</v>
          </cell>
          <cell r="H62">
            <v>0</v>
          </cell>
        </row>
        <row r="63">
          <cell r="B63">
            <v>0</v>
          </cell>
          <cell r="E63">
            <v>0</v>
          </cell>
          <cell r="F63">
            <v>0</v>
          </cell>
          <cell r="H63">
            <v>0</v>
          </cell>
        </row>
        <row r="64">
          <cell r="B64">
            <v>0</v>
          </cell>
          <cell r="E64">
            <v>0</v>
          </cell>
          <cell r="F64">
            <v>0</v>
          </cell>
          <cell r="H64">
            <v>0</v>
          </cell>
        </row>
        <row r="65">
          <cell r="B65">
            <v>0</v>
          </cell>
          <cell r="E65">
            <v>0</v>
          </cell>
          <cell r="F65">
            <v>0</v>
          </cell>
          <cell r="H65">
            <v>0</v>
          </cell>
        </row>
        <row r="66">
          <cell r="B66">
            <v>2550157.3058235776</v>
          </cell>
          <cell r="E66">
            <v>2662085.5558235776</v>
          </cell>
          <cell r="F66">
            <v>603460.40856199618</v>
          </cell>
          <cell r="H66">
            <v>715388.65856199618</v>
          </cell>
        </row>
        <row r="67">
          <cell r="B67">
            <v>0</v>
          </cell>
          <cell r="E67">
            <v>0</v>
          </cell>
          <cell r="F67">
            <v>0</v>
          </cell>
          <cell r="H67">
            <v>0</v>
          </cell>
        </row>
        <row r="68">
          <cell r="B68">
            <v>0</v>
          </cell>
          <cell r="E68">
            <v>0</v>
          </cell>
          <cell r="F68">
            <v>0</v>
          </cell>
          <cell r="H68">
            <v>0</v>
          </cell>
        </row>
        <row r="69">
          <cell r="B69">
            <v>0</v>
          </cell>
          <cell r="E69">
            <v>0</v>
          </cell>
          <cell r="F69">
            <v>0</v>
          </cell>
          <cell r="H69">
            <v>0</v>
          </cell>
        </row>
        <row r="70">
          <cell r="B70">
            <v>0</v>
          </cell>
          <cell r="E70">
            <v>0</v>
          </cell>
          <cell r="F70">
            <v>0</v>
          </cell>
          <cell r="H70">
            <v>0</v>
          </cell>
        </row>
        <row r="71">
          <cell r="B71">
            <v>0</v>
          </cell>
          <cell r="E71">
            <v>0</v>
          </cell>
          <cell r="F71">
            <v>0</v>
          </cell>
          <cell r="H71">
            <v>0</v>
          </cell>
        </row>
        <row r="72">
          <cell r="B72">
            <v>0</v>
          </cell>
          <cell r="E72">
            <v>0</v>
          </cell>
          <cell r="F72">
            <v>0</v>
          </cell>
          <cell r="H72">
            <v>0</v>
          </cell>
        </row>
        <row r="73">
          <cell r="B73">
            <v>0</v>
          </cell>
          <cell r="E73">
            <v>0</v>
          </cell>
          <cell r="F73">
            <v>0</v>
          </cell>
          <cell r="H73">
            <v>0</v>
          </cell>
        </row>
        <row r="74">
          <cell r="B74">
            <v>0</v>
          </cell>
          <cell r="E74">
            <v>0</v>
          </cell>
          <cell r="F74">
            <v>0</v>
          </cell>
          <cell r="H74">
            <v>0</v>
          </cell>
        </row>
        <row r="75">
          <cell r="B75">
            <v>0</v>
          </cell>
          <cell r="E75">
            <v>0</v>
          </cell>
          <cell r="F75">
            <v>0</v>
          </cell>
          <cell r="H75">
            <v>0</v>
          </cell>
        </row>
        <row r="76">
          <cell r="B76">
            <v>0</v>
          </cell>
          <cell r="E76">
            <v>0</v>
          </cell>
          <cell r="F76">
            <v>0</v>
          </cell>
          <cell r="H76">
            <v>0</v>
          </cell>
        </row>
        <row r="77">
          <cell r="B77">
            <v>0</v>
          </cell>
          <cell r="E77">
            <v>0</v>
          </cell>
          <cell r="F77">
            <v>0</v>
          </cell>
          <cell r="H77">
            <v>0</v>
          </cell>
        </row>
        <row r="78">
          <cell r="B78">
            <v>2517388.9004807062</v>
          </cell>
          <cell r="E78">
            <v>2632134.6504807062</v>
          </cell>
          <cell r="F78">
            <v>603692.00321912533</v>
          </cell>
          <cell r="H78">
            <v>718437.75321912533</v>
          </cell>
        </row>
        <row r="79">
          <cell r="B79">
            <v>0</v>
          </cell>
          <cell r="E79">
            <v>0</v>
          </cell>
          <cell r="F79">
            <v>0</v>
          </cell>
          <cell r="H79">
            <v>0</v>
          </cell>
        </row>
        <row r="80">
          <cell r="B80">
            <v>0</v>
          </cell>
          <cell r="E80">
            <v>0</v>
          </cell>
          <cell r="F80">
            <v>0</v>
          </cell>
          <cell r="H80">
            <v>0</v>
          </cell>
        </row>
        <row r="81">
          <cell r="B81">
            <v>0</v>
          </cell>
          <cell r="E81">
            <v>0</v>
          </cell>
          <cell r="F81">
            <v>0</v>
          </cell>
          <cell r="H81">
            <v>0</v>
          </cell>
        </row>
        <row r="82">
          <cell r="B82">
            <v>0</v>
          </cell>
          <cell r="E82">
            <v>0</v>
          </cell>
          <cell r="F82">
            <v>0</v>
          </cell>
          <cell r="H82">
            <v>0</v>
          </cell>
        </row>
        <row r="83">
          <cell r="B83">
            <v>0</v>
          </cell>
          <cell r="E83">
            <v>0</v>
          </cell>
          <cell r="F83">
            <v>0</v>
          </cell>
          <cell r="H83">
            <v>0</v>
          </cell>
        </row>
        <row r="84">
          <cell r="B84">
            <v>0</v>
          </cell>
          <cell r="E84">
            <v>0</v>
          </cell>
          <cell r="F84">
            <v>0</v>
          </cell>
          <cell r="H84">
            <v>0</v>
          </cell>
        </row>
        <row r="85">
          <cell r="B85">
            <v>0</v>
          </cell>
          <cell r="E85">
            <v>0</v>
          </cell>
          <cell r="F85">
            <v>0</v>
          </cell>
          <cell r="H85">
            <v>0</v>
          </cell>
        </row>
        <row r="86">
          <cell r="B86">
            <v>0</v>
          </cell>
          <cell r="E86">
            <v>0</v>
          </cell>
          <cell r="F86">
            <v>0</v>
          </cell>
          <cell r="H86">
            <v>0</v>
          </cell>
        </row>
        <row r="87">
          <cell r="B87">
            <v>0</v>
          </cell>
          <cell r="E87">
            <v>0</v>
          </cell>
          <cell r="F87">
            <v>0</v>
          </cell>
          <cell r="H87">
            <v>0</v>
          </cell>
        </row>
        <row r="88">
          <cell r="B88">
            <v>0</v>
          </cell>
          <cell r="E88">
            <v>0</v>
          </cell>
          <cell r="F88">
            <v>0</v>
          </cell>
          <cell r="H88">
            <v>0</v>
          </cell>
        </row>
        <row r="89">
          <cell r="B89">
            <v>0</v>
          </cell>
          <cell r="E89">
            <v>0</v>
          </cell>
          <cell r="F89">
            <v>0</v>
          </cell>
          <cell r="H89">
            <v>0</v>
          </cell>
        </row>
        <row r="90">
          <cell r="B90">
            <v>2483768.1523261215</v>
          </cell>
          <cell r="E90">
            <v>2601502.9023261215</v>
          </cell>
          <cell r="F90">
            <v>603071.25506454147</v>
          </cell>
          <cell r="H90">
            <v>720806.00506454147</v>
          </cell>
        </row>
        <row r="91">
          <cell r="B91">
            <v>0</v>
          </cell>
          <cell r="E91">
            <v>0</v>
          </cell>
          <cell r="F91">
            <v>0</v>
          </cell>
          <cell r="H91">
            <v>0</v>
          </cell>
        </row>
        <row r="92">
          <cell r="B92">
            <v>0</v>
          </cell>
          <cell r="E92">
            <v>0</v>
          </cell>
          <cell r="F92">
            <v>0</v>
          </cell>
          <cell r="H92">
            <v>0</v>
          </cell>
        </row>
        <row r="93">
          <cell r="B93">
            <v>0</v>
          </cell>
          <cell r="E93">
            <v>0</v>
          </cell>
          <cell r="F93">
            <v>0</v>
          </cell>
          <cell r="H93">
            <v>0</v>
          </cell>
        </row>
        <row r="94">
          <cell r="B94">
            <v>0</v>
          </cell>
          <cell r="E94">
            <v>0</v>
          </cell>
          <cell r="F94">
            <v>0</v>
          </cell>
          <cell r="H94">
            <v>0</v>
          </cell>
        </row>
        <row r="95">
          <cell r="B95">
            <v>0</v>
          </cell>
          <cell r="E95">
            <v>0</v>
          </cell>
          <cell r="F95">
            <v>0</v>
          </cell>
          <cell r="H95">
            <v>0</v>
          </cell>
        </row>
        <row r="96">
          <cell r="B96">
            <v>0</v>
          </cell>
          <cell r="E96">
            <v>0</v>
          </cell>
          <cell r="F96">
            <v>0</v>
          </cell>
          <cell r="H96">
            <v>0</v>
          </cell>
        </row>
        <row r="97">
          <cell r="B97">
            <v>0</v>
          </cell>
          <cell r="E97">
            <v>0</v>
          </cell>
          <cell r="F97">
            <v>0</v>
          </cell>
          <cell r="H97">
            <v>0</v>
          </cell>
        </row>
        <row r="98">
          <cell r="B98">
            <v>0</v>
          </cell>
          <cell r="E98">
            <v>0</v>
          </cell>
          <cell r="F98">
            <v>0</v>
          </cell>
          <cell r="H98">
            <v>0</v>
          </cell>
        </row>
        <row r="99">
          <cell r="B99">
            <v>0</v>
          </cell>
          <cell r="E99">
            <v>0</v>
          </cell>
          <cell r="F99">
            <v>0</v>
          </cell>
          <cell r="H99">
            <v>0</v>
          </cell>
        </row>
        <row r="100">
          <cell r="B100">
            <v>0</v>
          </cell>
          <cell r="E100">
            <v>0</v>
          </cell>
          <cell r="F100">
            <v>0</v>
          </cell>
          <cell r="H100">
            <v>0</v>
          </cell>
        </row>
        <row r="101">
          <cell r="B101">
            <v>0</v>
          </cell>
          <cell r="E101">
            <v>0</v>
          </cell>
          <cell r="F101">
            <v>0</v>
          </cell>
          <cell r="H101">
            <v>0</v>
          </cell>
        </row>
        <row r="102">
          <cell r="B102">
            <v>2455726.7136598872</v>
          </cell>
          <cell r="E102">
            <v>2577234.4636598872</v>
          </cell>
          <cell r="F102">
            <v>937925.64973164629</v>
          </cell>
          <cell r="H102">
            <v>1059433.3997316463</v>
          </cell>
        </row>
        <row r="103">
          <cell r="B103">
            <v>0</v>
          </cell>
          <cell r="E103">
            <v>0</v>
          </cell>
          <cell r="F103">
            <v>0</v>
          </cell>
          <cell r="H103">
            <v>0</v>
          </cell>
        </row>
        <row r="104">
          <cell r="B104">
            <v>0</v>
          </cell>
          <cell r="E104">
            <v>0</v>
          </cell>
          <cell r="F104">
            <v>0</v>
          </cell>
          <cell r="H104">
            <v>0</v>
          </cell>
        </row>
        <row r="105">
          <cell r="B105">
            <v>0</v>
          </cell>
          <cell r="E105">
            <v>0</v>
          </cell>
          <cell r="F105">
            <v>0</v>
          </cell>
          <cell r="H105">
            <v>0</v>
          </cell>
        </row>
        <row r="106">
          <cell r="B106">
            <v>0</v>
          </cell>
          <cell r="E106">
            <v>0</v>
          </cell>
          <cell r="F106">
            <v>0</v>
          </cell>
          <cell r="H106">
            <v>0</v>
          </cell>
        </row>
        <row r="107">
          <cell r="B107">
            <v>0</v>
          </cell>
          <cell r="E107">
            <v>0</v>
          </cell>
          <cell r="F107">
            <v>0</v>
          </cell>
          <cell r="H107">
            <v>0</v>
          </cell>
        </row>
        <row r="108">
          <cell r="B108">
            <v>0</v>
          </cell>
          <cell r="E108">
            <v>0</v>
          </cell>
          <cell r="F108">
            <v>0</v>
          </cell>
          <cell r="H108">
            <v>0</v>
          </cell>
        </row>
        <row r="109">
          <cell r="B109">
            <v>0</v>
          </cell>
          <cell r="E109">
            <v>0</v>
          </cell>
          <cell r="F109">
            <v>0</v>
          </cell>
          <cell r="H109">
            <v>0</v>
          </cell>
        </row>
        <row r="110">
          <cell r="B110">
            <v>0</v>
          </cell>
          <cell r="E110">
            <v>0</v>
          </cell>
          <cell r="F110">
            <v>0</v>
          </cell>
          <cell r="H110">
            <v>0</v>
          </cell>
        </row>
        <row r="111">
          <cell r="B111">
            <v>0</v>
          </cell>
          <cell r="E111">
            <v>0</v>
          </cell>
          <cell r="F111">
            <v>0</v>
          </cell>
          <cell r="H111">
            <v>0</v>
          </cell>
        </row>
        <row r="112">
          <cell r="B112">
            <v>0</v>
          </cell>
          <cell r="E112">
            <v>0</v>
          </cell>
          <cell r="F112">
            <v>0</v>
          </cell>
          <cell r="H112">
            <v>0</v>
          </cell>
        </row>
        <row r="113">
          <cell r="B113">
            <v>0</v>
          </cell>
          <cell r="E113">
            <v>0</v>
          </cell>
          <cell r="F113">
            <v>0</v>
          </cell>
          <cell r="H113">
            <v>0</v>
          </cell>
        </row>
        <row r="114">
          <cell r="B114">
            <v>2418541.7424202105</v>
          </cell>
          <cell r="E114">
            <v>2539902.4924202105</v>
          </cell>
          <cell r="F114">
            <v>1238886.5118253024</v>
          </cell>
          <cell r="H114">
            <v>1360247.2618253024</v>
          </cell>
        </row>
        <row r="115">
          <cell r="B115">
            <v>0</v>
          </cell>
          <cell r="E115">
            <v>0</v>
          </cell>
          <cell r="F115">
            <v>0</v>
          </cell>
          <cell r="H115">
            <v>0</v>
          </cell>
        </row>
        <row r="116">
          <cell r="B116">
            <v>0</v>
          </cell>
          <cell r="E116">
            <v>0</v>
          </cell>
          <cell r="F116">
            <v>0</v>
          </cell>
          <cell r="H116">
            <v>0</v>
          </cell>
        </row>
        <row r="117">
          <cell r="B117">
            <v>0</v>
          </cell>
          <cell r="E117">
            <v>0</v>
          </cell>
          <cell r="F117">
            <v>0</v>
          </cell>
          <cell r="H117">
            <v>0</v>
          </cell>
        </row>
        <row r="118">
          <cell r="B118">
            <v>0</v>
          </cell>
          <cell r="E118">
            <v>0</v>
          </cell>
          <cell r="F118">
            <v>0</v>
          </cell>
          <cell r="H118">
            <v>0</v>
          </cell>
        </row>
        <row r="119">
          <cell r="B119">
            <v>0</v>
          </cell>
          <cell r="E119">
            <v>0</v>
          </cell>
          <cell r="F119">
            <v>0</v>
          </cell>
          <cell r="H119">
            <v>0</v>
          </cell>
        </row>
        <row r="120">
          <cell r="B120">
            <v>0</v>
          </cell>
          <cell r="E120">
            <v>0</v>
          </cell>
          <cell r="F120">
            <v>0</v>
          </cell>
          <cell r="H120">
            <v>0</v>
          </cell>
        </row>
        <row r="121">
          <cell r="B121">
            <v>0</v>
          </cell>
          <cell r="E121">
            <v>0</v>
          </cell>
          <cell r="F121">
            <v>0</v>
          </cell>
          <cell r="H121">
            <v>0</v>
          </cell>
        </row>
        <row r="122">
          <cell r="B122">
            <v>0</v>
          </cell>
          <cell r="E122">
            <v>0</v>
          </cell>
          <cell r="F122">
            <v>0</v>
          </cell>
          <cell r="H122">
            <v>0</v>
          </cell>
        </row>
        <row r="123">
          <cell r="B123">
            <v>0</v>
          </cell>
          <cell r="E123">
            <v>0</v>
          </cell>
          <cell r="F123">
            <v>0</v>
          </cell>
          <cell r="H123">
            <v>0</v>
          </cell>
        </row>
        <row r="124">
          <cell r="B124">
            <v>0</v>
          </cell>
          <cell r="E124">
            <v>0</v>
          </cell>
          <cell r="F124">
            <v>0</v>
          </cell>
          <cell r="H124">
            <v>0</v>
          </cell>
        </row>
        <row r="125">
          <cell r="B125">
            <v>0</v>
          </cell>
          <cell r="E125">
            <v>0</v>
          </cell>
          <cell r="F125">
            <v>0</v>
          </cell>
          <cell r="H125">
            <v>0</v>
          </cell>
        </row>
        <row r="126">
          <cell r="B126">
            <v>2385571.0134466616</v>
          </cell>
          <cell r="E126">
            <v>2507470.7634466616</v>
          </cell>
          <cell r="F126">
            <v>1205915.7828517547</v>
          </cell>
          <cell r="H126">
            <v>1327815.5328517547</v>
          </cell>
        </row>
        <row r="127">
          <cell r="B127">
            <v>0</v>
          </cell>
          <cell r="E127">
            <v>0</v>
          </cell>
          <cell r="F127">
            <v>0</v>
          </cell>
          <cell r="H127">
            <v>0</v>
          </cell>
        </row>
        <row r="128">
          <cell r="B128">
            <v>0</v>
          </cell>
          <cell r="E128">
            <v>0</v>
          </cell>
          <cell r="F128">
            <v>0</v>
          </cell>
          <cell r="H128">
            <v>0</v>
          </cell>
        </row>
        <row r="129">
          <cell r="B129">
            <v>0</v>
          </cell>
          <cell r="E129">
            <v>0</v>
          </cell>
          <cell r="F129">
            <v>0</v>
          </cell>
          <cell r="H129">
            <v>0</v>
          </cell>
        </row>
        <row r="130">
          <cell r="B130">
            <v>0</v>
          </cell>
          <cell r="E130">
            <v>0</v>
          </cell>
          <cell r="F130">
            <v>0</v>
          </cell>
          <cell r="H130">
            <v>0</v>
          </cell>
        </row>
        <row r="131">
          <cell r="B131">
            <v>0</v>
          </cell>
          <cell r="E131">
            <v>0</v>
          </cell>
          <cell r="F131">
            <v>0</v>
          </cell>
          <cell r="H131">
            <v>0</v>
          </cell>
        </row>
        <row r="132">
          <cell r="B132">
            <v>0</v>
          </cell>
          <cell r="E132">
            <v>0</v>
          </cell>
          <cell r="F132">
            <v>0</v>
          </cell>
          <cell r="H132">
            <v>0</v>
          </cell>
        </row>
        <row r="133">
          <cell r="B133">
            <v>0</v>
          </cell>
          <cell r="E133">
            <v>0</v>
          </cell>
          <cell r="F133">
            <v>0</v>
          </cell>
          <cell r="H133">
            <v>0</v>
          </cell>
        </row>
        <row r="134">
          <cell r="B134">
            <v>0</v>
          </cell>
          <cell r="E134">
            <v>0</v>
          </cell>
          <cell r="F134">
            <v>0</v>
          </cell>
          <cell r="H134">
            <v>0</v>
          </cell>
        </row>
        <row r="135">
          <cell r="B135">
            <v>0</v>
          </cell>
          <cell r="E135">
            <v>0</v>
          </cell>
          <cell r="F135">
            <v>0</v>
          </cell>
          <cell r="H135">
            <v>0</v>
          </cell>
        </row>
        <row r="136">
          <cell r="B136">
            <v>0</v>
          </cell>
          <cell r="E136">
            <v>0</v>
          </cell>
          <cell r="F136">
            <v>0</v>
          </cell>
          <cell r="H136">
            <v>0</v>
          </cell>
        </row>
        <row r="137">
          <cell r="B137">
            <v>0</v>
          </cell>
          <cell r="E137">
            <v>0</v>
          </cell>
          <cell r="F137">
            <v>0</v>
          </cell>
          <cell r="H137">
            <v>0</v>
          </cell>
        </row>
        <row r="138">
          <cell r="B138">
            <v>2352732.7172633847</v>
          </cell>
          <cell r="E138">
            <v>2475379.7172633847</v>
          </cell>
          <cell r="F138">
            <v>1173077.4866684827</v>
          </cell>
          <cell r="H138">
            <v>1295724.4866684827</v>
          </cell>
        </row>
        <row r="139">
          <cell r="B139">
            <v>0</v>
          </cell>
          <cell r="E139">
            <v>0</v>
          </cell>
          <cell r="F139">
            <v>0</v>
          </cell>
          <cell r="H139">
            <v>0</v>
          </cell>
        </row>
        <row r="140">
          <cell r="B140">
            <v>0</v>
          </cell>
          <cell r="E140">
            <v>0</v>
          </cell>
          <cell r="F140">
            <v>0</v>
          </cell>
          <cell r="H140">
            <v>0</v>
          </cell>
        </row>
        <row r="141">
          <cell r="B141">
            <v>0</v>
          </cell>
          <cell r="E141">
            <v>0</v>
          </cell>
          <cell r="F141">
            <v>0</v>
          </cell>
          <cell r="H141">
            <v>0</v>
          </cell>
        </row>
        <row r="142">
          <cell r="B142">
            <v>0</v>
          </cell>
          <cell r="E142">
            <v>0</v>
          </cell>
          <cell r="F142">
            <v>0</v>
          </cell>
          <cell r="H142">
            <v>0</v>
          </cell>
        </row>
        <row r="143">
          <cell r="B143">
            <v>0</v>
          </cell>
          <cell r="E143">
            <v>0</v>
          </cell>
          <cell r="F143">
            <v>0</v>
          </cell>
          <cell r="H143">
            <v>0</v>
          </cell>
        </row>
        <row r="144">
          <cell r="B144">
            <v>0</v>
          </cell>
          <cell r="E144">
            <v>0</v>
          </cell>
          <cell r="F144">
            <v>0</v>
          </cell>
          <cell r="H144">
            <v>0</v>
          </cell>
        </row>
        <row r="145">
          <cell r="B145">
            <v>0</v>
          </cell>
          <cell r="E145">
            <v>0</v>
          </cell>
          <cell r="F145">
            <v>0</v>
          </cell>
          <cell r="H145">
            <v>0</v>
          </cell>
        </row>
        <row r="146">
          <cell r="B146">
            <v>0</v>
          </cell>
          <cell r="E146">
            <v>0</v>
          </cell>
          <cell r="F146">
            <v>0</v>
          </cell>
          <cell r="H146">
            <v>0</v>
          </cell>
        </row>
        <row r="147">
          <cell r="B147">
            <v>0</v>
          </cell>
          <cell r="E147">
            <v>0</v>
          </cell>
          <cell r="F147">
            <v>0</v>
          </cell>
          <cell r="H147">
            <v>0</v>
          </cell>
        </row>
        <row r="148">
          <cell r="B148">
            <v>0</v>
          </cell>
          <cell r="E148">
            <v>0</v>
          </cell>
          <cell r="F148">
            <v>0</v>
          </cell>
          <cell r="H148">
            <v>0</v>
          </cell>
        </row>
        <row r="149">
          <cell r="B149">
            <v>0</v>
          </cell>
          <cell r="E149">
            <v>0</v>
          </cell>
          <cell r="F149">
            <v>0</v>
          </cell>
          <cell r="H149">
            <v>0</v>
          </cell>
        </row>
        <row r="150">
          <cell r="B150">
            <v>2324832.3410209743</v>
          </cell>
          <cell r="E150">
            <v>2449329.0910209743</v>
          </cell>
          <cell r="F150">
            <v>1145177.1104260751</v>
          </cell>
          <cell r="H150">
            <v>1269673.8604260751</v>
          </cell>
        </row>
        <row r="151">
          <cell r="B151">
            <v>0</v>
          </cell>
          <cell r="E151">
            <v>0</v>
          </cell>
          <cell r="F151">
            <v>0</v>
          </cell>
          <cell r="H151">
            <v>0</v>
          </cell>
        </row>
        <row r="152">
          <cell r="B152">
            <v>0</v>
          </cell>
          <cell r="E152">
            <v>0</v>
          </cell>
          <cell r="F152">
            <v>0</v>
          </cell>
          <cell r="H152">
            <v>0</v>
          </cell>
        </row>
        <row r="153">
          <cell r="B153">
            <v>0</v>
          </cell>
          <cell r="E153">
            <v>0</v>
          </cell>
          <cell r="F153">
            <v>0</v>
          </cell>
          <cell r="H153">
            <v>0</v>
          </cell>
        </row>
        <row r="154">
          <cell r="B154">
            <v>0</v>
          </cell>
          <cell r="E154">
            <v>0</v>
          </cell>
          <cell r="F154">
            <v>0</v>
          </cell>
          <cell r="H154">
            <v>0</v>
          </cell>
        </row>
        <row r="155">
          <cell r="B155">
            <v>0</v>
          </cell>
          <cell r="E155">
            <v>0</v>
          </cell>
          <cell r="F155">
            <v>0</v>
          </cell>
          <cell r="H155">
            <v>0</v>
          </cell>
        </row>
        <row r="156">
          <cell r="B156">
            <v>0</v>
          </cell>
          <cell r="E156">
            <v>0</v>
          </cell>
          <cell r="F156">
            <v>0</v>
          </cell>
          <cell r="H156">
            <v>0</v>
          </cell>
        </row>
        <row r="157">
          <cell r="B157">
            <v>0</v>
          </cell>
          <cell r="E157">
            <v>0</v>
          </cell>
          <cell r="F157">
            <v>0</v>
          </cell>
          <cell r="H157">
            <v>0</v>
          </cell>
        </row>
        <row r="158">
          <cell r="B158">
            <v>0</v>
          </cell>
          <cell r="E158">
            <v>0</v>
          </cell>
          <cell r="F158">
            <v>0</v>
          </cell>
          <cell r="H158">
            <v>0</v>
          </cell>
        </row>
        <row r="159">
          <cell r="B159">
            <v>0</v>
          </cell>
          <cell r="E159">
            <v>0</v>
          </cell>
          <cell r="F159">
            <v>0</v>
          </cell>
          <cell r="H159">
            <v>0</v>
          </cell>
        </row>
        <row r="160">
          <cell r="B160">
            <v>0</v>
          </cell>
          <cell r="E160">
            <v>0</v>
          </cell>
          <cell r="F160">
            <v>0</v>
          </cell>
          <cell r="H160">
            <v>0</v>
          </cell>
        </row>
        <row r="161">
          <cell r="B161">
            <v>0</v>
          </cell>
          <cell r="E161">
            <v>0</v>
          </cell>
          <cell r="F161">
            <v>0</v>
          </cell>
          <cell r="H161">
            <v>0</v>
          </cell>
        </row>
        <row r="162">
          <cell r="B162">
            <v>2285864.0719174393</v>
          </cell>
          <cell r="E162">
            <v>2410716.0719174393</v>
          </cell>
          <cell r="F162">
            <v>1106208.8413225445</v>
          </cell>
          <cell r="H162">
            <v>1231060.8413225445</v>
          </cell>
        </row>
        <row r="163">
          <cell r="B163">
            <v>0</v>
          </cell>
          <cell r="E163">
            <v>0</v>
          </cell>
          <cell r="F163">
            <v>0</v>
          </cell>
          <cell r="H163">
            <v>0</v>
          </cell>
        </row>
        <row r="164">
          <cell r="B164">
            <v>0</v>
          </cell>
          <cell r="E164">
            <v>0</v>
          </cell>
          <cell r="F164">
            <v>0</v>
          </cell>
          <cell r="H164">
            <v>0</v>
          </cell>
        </row>
        <row r="165">
          <cell r="B165">
            <v>0</v>
          </cell>
          <cell r="E165">
            <v>0</v>
          </cell>
          <cell r="F165">
            <v>0</v>
          </cell>
          <cell r="H165">
            <v>0</v>
          </cell>
        </row>
        <row r="166">
          <cell r="B166">
            <v>0</v>
          </cell>
          <cell r="E166">
            <v>0</v>
          </cell>
          <cell r="F166">
            <v>0</v>
          </cell>
          <cell r="H166">
            <v>0</v>
          </cell>
        </row>
        <row r="167">
          <cell r="B167">
            <v>0</v>
          </cell>
          <cell r="E167">
            <v>0</v>
          </cell>
          <cell r="F167">
            <v>0</v>
          </cell>
          <cell r="H167">
            <v>0</v>
          </cell>
        </row>
        <row r="168">
          <cell r="B168">
            <v>0</v>
          </cell>
          <cell r="E168">
            <v>0</v>
          </cell>
          <cell r="F168">
            <v>0</v>
          </cell>
          <cell r="H168">
            <v>0</v>
          </cell>
        </row>
        <row r="169">
          <cell r="B169">
            <v>0</v>
          </cell>
          <cell r="E169">
            <v>0</v>
          </cell>
          <cell r="F169">
            <v>0</v>
          </cell>
          <cell r="H169">
            <v>0</v>
          </cell>
        </row>
        <row r="170">
          <cell r="B170">
            <v>0</v>
          </cell>
          <cell r="E170">
            <v>0</v>
          </cell>
          <cell r="F170">
            <v>0</v>
          </cell>
          <cell r="H170">
            <v>0</v>
          </cell>
        </row>
        <row r="171">
          <cell r="B171">
            <v>0</v>
          </cell>
          <cell r="E171">
            <v>0</v>
          </cell>
          <cell r="F171">
            <v>0</v>
          </cell>
          <cell r="H171">
            <v>0</v>
          </cell>
        </row>
        <row r="172">
          <cell r="B172">
            <v>0</v>
          </cell>
          <cell r="E172">
            <v>0</v>
          </cell>
          <cell r="F172">
            <v>0</v>
          </cell>
          <cell r="H172">
            <v>0</v>
          </cell>
        </row>
        <row r="173">
          <cell r="B173">
            <v>0</v>
          </cell>
          <cell r="E173">
            <v>0</v>
          </cell>
          <cell r="F173">
            <v>0</v>
          </cell>
          <cell r="H173">
            <v>0</v>
          </cell>
        </row>
        <row r="174">
          <cell r="B174">
            <v>2250378.0527461749</v>
          </cell>
          <cell r="E174">
            <v>2376712.3027461749</v>
          </cell>
          <cell r="F174">
            <v>1070722.8221512896</v>
          </cell>
          <cell r="H174">
            <v>1197057.0721512896</v>
          </cell>
        </row>
        <row r="175">
          <cell r="B175">
            <v>0</v>
          </cell>
          <cell r="E175">
            <v>0</v>
          </cell>
          <cell r="F175">
            <v>0</v>
          </cell>
          <cell r="H175">
            <v>0</v>
          </cell>
        </row>
        <row r="176">
          <cell r="B176">
            <v>0</v>
          </cell>
          <cell r="E176">
            <v>0</v>
          </cell>
          <cell r="F176">
            <v>0</v>
          </cell>
          <cell r="H176">
            <v>0</v>
          </cell>
        </row>
        <row r="177">
          <cell r="B177">
            <v>0</v>
          </cell>
          <cell r="E177">
            <v>0</v>
          </cell>
          <cell r="F177">
            <v>0</v>
          </cell>
          <cell r="H177">
            <v>0</v>
          </cell>
        </row>
        <row r="178">
          <cell r="B178">
            <v>0</v>
          </cell>
          <cell r="E178">
            <v>0</v>
          </cell>
          <cell r="F178">
            <v>0</v>
          </cell>
          <cell r="H178">
            <v>0</v>
          </cell>
        </row>
        <row r="179">
          <cell r="B179">
            <v>0</v>
          </cell>
          <cell r="E179">
            <v>0</v>
          </cell>
          <cell r="F179">
            <v>0</v>
          </cell>
          <cell r="H179">
            <v>0</v>
          </cell>
        </row>
        <row r="180">
          <cell r="B180">
            <v>0</v>
          </cell>
          <cell r="E180">
            <v>0</v>
          </cell>
          <cell r="F180">
            <v>0</v>
          </cell>
          <cell r="H180">
            <v>0</v>
          </cell>
        </row>
        <row r="181">
          <cell r="B181">
            <v>0</v>
          </cell>
          <cell r="E181">
            <v>0</v>
          </cell>
          <cell r="F181">
            <v>0</v>
          </cell>
          <cell r="H181">
            <v>0</v>
          </cell>
        </row>
        <row r="182">
          <cell r="B182">
            <v>0</v>
          </cell>
          <cell r="E182">
            <v>0</v>
          </cell>
          <cell r="F182">
            <v>0</v>
          </cell>
          <cell r="H182">
            <v>0</v>
          </cell>
        </row>
        <row r="183">
          <cell r="B183">
            <v>0</v>
          </cell>
          <cell r="E183">
            <v>0</v>
          </cell>
          <cell r="F183">
            <v>0</v>
          </cell>
          <cell r="H183">
            <v>0</v>
          </cell>
        </row>
        <row r="184">
          <cell r="B184">
            <v>0</v>
          </cell>
          <cell r="E184">
            <v>0</v>
          </cell>
          <cell r="F184">
            <v>0</v>
          </cell>
          <cell r="H184">
            <v>0</v>
          </cell>
        </row>
        <row r="185">
          <cell r="B185">
            <v>0</v>
          </cell>
          <cell r="E185">
            <v>0</v>
          </cell>
          <cell r="F185">
            <v>0</v>
          </cell>
          <cell r="H185">
            <v>0</v>
          </cell>
        </row>
        <row r="186">
          <cell r="B186">
            <v>2214202.4449483966</v>
          </cell>
          <cell r="E186">
            <v>2342986.6949483966</v>
          </cell>
          <cell r="F186">
            <v>1034547.2143535388</v>
          </cell>
          <cell r="H186">
            <v>1163331.4643535388</v>
          </cell>
        </row>
        <row r="187">
          <cell r="B187">
            <v>0</v>
          </cell>
          <cell r="E187">
            <v>0</v>
          </cell>
          <cell r="F187">
            <v>0</v>
          </cell>
          <cell r="H187">
            <v>0</v>
          </cell>
        </row>
        <row r="188">
          <cell r="B188">
            <v>0</v>
          </cell>
          <cell r="E188">
            <v>0</v>
          </cell>
          <cell r="F188">
            <v>0</v>
          </cell>
          <cell r="H188">
            <v>0</v>
          </cell>
        </row>
        <row r="189">
          <cell r="B189">
            <v>0</v>
          </cell>
          <cell r="E189">
            <v>0</v>
          </cell>
          <cell r="F189">
            <v>0</v>
          </cell>
          <cell r="H189">
            <v>0</v>
          </cell>
        </row>
        <row r="190">
          <cell r="B190">
            <v>0</v>
          </cell>
          <cell r="E190">
            <v>0</v>
          </cell>
          <cell r="F190">
            <v>0</v>
          </cell>
          <cell r="H190">
            <v>0</v>
          </cell>
        </row>
        <row r="191">
          <cell r="B191">
            <v>0</v>
          </cell>
          <cell r="E191">
            <v>0</v>
          </cell>
          <cell r="F191">
            <v>0</v>
          </cell>
          <cell r="H191">
            <v>0</v>
          </cell>
        </row>
        <row r="192">
          <cell r="B192">
            <v>0</v>
          </cell>
          <cell r="E192">
            <v>0</v>
          </cell>
          <cell r="F192">
            <v>0</v>
          </cell>
          <cell r="H192">
            <v>0</v>
          </cell>
        </row>
        <row r="193">
          <cell r="B193">
            <v>0</v>
          </cell>
          <cell r="E193">
            <v>0</v>
          </cell>
          <cell r="F193">
            <v>0</v>
          </cell>
          <cell r="H193">
            <v>0</v>
          </cell>
        </row>
        <row r="194">
          <cell r="B194">
            <v>0</v>
          </cell>
          <cell r="E194">
            <v>0</v>
          </cell>
          <cell r="F194">
            <v>0</v>
          </cell>
          <cell r="H194">
            <v>0</v>
          </cell>
        </row>
        <row r="195">
          <cell r="B195">
            <v>0</v>
          </cell>
          <cell r="E195">
            <v>0</v>
          </cell>
          <cell r="F195">
            <v>0</v>
          </cell>
          <cell r="H195">
            <v>0</v>
          </cell>
        </row>
        <row r="196">
          <cell r="B196">
            <v>0</v>
          </cell>
          <cell r="E196">
            <v>0</v>
          </cell>
          <cell r="F196">
            <v>0</v>
          </cell>
          <cell r="H196">
            <v>0</v>
          </cell>
        </row>
        <row r="197">
          <cell r="B197">
            <v>0</v>
          </cell>
          <cell r="E197">
            <v>0</v>
          </cell>
          <cell r="F197">
            <v>0</v>
          </cell>
          <cell r="H197">
            <v>0</v>
          </cell>
        </row>
        <row r="198">
          <cell r="B198">
            <v>2185089.0875472971</v>
          </cell>
          <cell r="E198">
            <v>2314963.5875472971</v>
          </cell>
          <cell r="F198">
            <v>2185089.0875472971</v>
          </cell>
          <cell r="H198">
            <v>2314963.5875472971</v>
          </cell>
        </row>
        <row r="199">
          <cell r="B199">
            <v>0</v>
          </cell>
          <cell r="E199">
            <v>0</v>
          </cell>
          <cell r="F199">
            <v>0</v>
          </cell>
          <cell r="H199">
            <v>0</v>
          </cell>
        </row>
        <row r="200">
          <cell r="B200">
            <v>0</v>
          </cell>
          <cell r="E200">
            <v>0</v>
          </cell>
          <cell r="F200">
            <v>0</v>
          </cell>
          <cell r="H200">
            <v>0</v>
          </cell>
        </row>
        <row r="201">
          <cell r="B201">
            <v>0</v>
          </cell>
          <cell r="E201">
            <v>0</v>
          </cell>
          <cell r="F201">
            <v>0</v>
          </cell>
          <cell r="H201">
            <v>0</v>
          </cell>
        </row>
        <row r="202">
          <cell r="B202">
            <v>0</v>
          </cell>
          <cell r="E202">
            <v>0</v>
          </cell>
          <cell r="F202">
            <v>0</v>
          </cell>
          <cell r="H202">
            <v>0</v>
          </cell>
        </row>
        <row r="203">
          <cell r="B203">
            <v>0</v>
          </cell>
          <cell r="E203">
            <v>0</v>
          </cell>
          <cell r="F203">
            <v>0</v>
          </cell>
          <cell r="H203">
            <v>0</v>
          </cell>
        </row>
        <row r="204">
          <cell r="B204">
            <v>0</v>
          </cell>
          <cell r="E204">
            <v>0</v>
          </cell>
          <cell r="F204">
            <v>0</v>
          </cell>
          <cell r="H204">
            <v>0</v>
          </cell>
        </row>
        <row r="205">
          <cell r="B205">
            <v>0</v>
          </cell>
          <cell r="E205">
            <v>0</v>
          </cell>
          <cell r="F205">
            <v>0</v>
          </cell>
          <cell r="H205">
            <v>0</v>
          </cell>
        </row>
        <row r="206">
          <cell r="B206">
            <v>0</v>
          </cell>
          <cell r="E206">
            <v>0</v>
          </cell>
          <cell r="F206">
            <v>0</v>
          </cell>
          <cell r="H206">
            <v>0</v>
          </cell>
        </row>
        <row r="207">
          <cell r="B207">
            <v>0</v>
          </cell>
          <cell r="E207">
            <v>0</v>
          </cell>
          <cell r="F207">
            <v>0</v>
          </cell>
          <cell r="H207">
            <v>0</v>
          </cell>
        </row>
        <row r="208">
          <cell r="B208">
            <v>0</v>
          </cell>
          <cell r="E208">
            <v>0</v>
          </cell>
          <cell r="F208">
            <v>0</v>
          </cell>
          <cell r="H208">
            <v>0</v>
          </cell>
        </row>
        <row r="209">
          <cell r="B209">
            <v>0</v>
          </cell>
          <cell r="E209">
            <v>0</v>
          </cell>
          <cell r="F209">
            <v>0</v>
          </cell>
          <cell r="H209">
            <v>0</v>
          </cell>
        </row>
        <row r="210">
          <cell r="B210">
            <v>2150104.7826257655</v>
          </cell>
          <cell r="E210">
            <v>2274895.5326257655</v>
          </cell>
          <cell r="F210">
            <v>2150104.7826257655</v>
          </cell>
          <cell r="H210">
            <v>2274895.5326257655</v>
          </cell>
        </row>
        <row r="211">
          <cell r="B211">
            <v>0</v>
          </cell>
          <cell r="E211">
            <v>0</v>
          </cell>
          <cell r="F211">
            <v>0</v>
          </cell>
          <cell r="H211">
            <v>0</v>
          </cell>
        </row>
        <row r="212">
          <cell r="B212">
            <v>0</v>
          </cell>
          <cell r="E212">
            <v>0</v>
          </cell>
          <cell r="F212">
            <v>0</v>
          </cell>
          <cell r="H212">
            <v>0</v>
          </cell>
        </row>
        <row r="213">
          <cell r="B213">
            <v>0</v>
          </cell>
          <cell r="E213">
            <v>0</v>
          </cell>
          <cell r="F213">
            <v>0</v>
          </cell>
          <cell r="H213">
            <v>0</v>
          </cell>
        </row>
        <row r="214">
          <cell r="B214">
            <v>0</v>
          </cell>
          <cell r="E214">
            <v>0</v>
          </cell>
          <cell r="F214">
            <v>0</v>
          </cell>
          <cell r="H214">
            <v>0</v>
          </cell>
        </row>
        <row r="215">
          <cell r="B215">
            <v>0</v>
          </cell>
          <cell r="E215">
            <v>0</v>
          </cell>
          <cell r="F215">
            <v>0</v>
          </cell>
          <cell r="H215">
            <v>0</v>
          </cell>
        </row>
        <row r="216">
          <cell r="B216">
            <v>0</v>
          </cell>
          <cell r="E216">
            <v>0</v>
          </cell>
          <cell r="F216">
            <v>0</v>
          </cell>
          <cell r="H216">
            <v>0</v>
          </cell>
        </row>
        <row r="217">
          <cell r="B217">
            <v>0</v>
          </cell>
          <cell r="E217">
            <v>0</v>
          </cell>
          <cell r="F217">
            <v>0</v>
          </cell>
          <cell r="H217">
            <v>0</v>
          </cell>
        </row>
        <row r="218">
          <cell r="B218">
            <v>0</v>
          </cell>
          <cell r="E218">
            <v>0</v>
          </cell>
          <cell r="F218">
            <v>0</v>
          </cell>
          <cell r="H218">
            <v>0</v>
          </cell>
        </row>
        <row r="219">
          <cell r="B219">
            <v>0</v>
          </cell>
          <cell r="E219">
            <v>0</v>
          </cell>
          <cell r="F219">
            <v>0</v>
          </cell>
          <cell r="H219">
            <v>0</v>
          </cell>
        </row>
        <row r="220">
          <cell r="B220">
            <v>0</v>
          </cell>
          <cell r="E220">
            <v>0</v>
          </cell>
          <cell r="F220">
            <v>0</v>
          </cell>
          <cell r="H220">
            <v>0</v>
          </cell>
        </row>
        <row r="221">
          <cell r="B221">
            <v>0</v>
          </cell>
          <cell r="E221">
            <v>0</v>
          </cell>
          <cell r="F221">
            <v>0</v>
          </cell>
          <cell r="H221">
            <v>0</v>
          </cell>
        </row>
        <row r="222">
          <cell r="B222">
            <v>2118639.8734373809</v>
          </cell>
          <cell r="E222">
            <v>2239130.8734373809</v>
          </cell>
          <cell r="F222">
            <v>2118639.8734373809</v>
          </cell>
          <cell r="H222">
            <v>2239130.8734373809</v>
          </cell>
        </row>
        <row r="223">
          <cell r="B223">
            <v>0</v>
          </cell>
          <cell r="E223">
            <v>0</v>
          </cell>
          <cell r="F223">
            <v>0</v>
          </cell>
          <cell r="H223">
            <v>0</v>
          </cell>
        </row>
        <row r="224">
          <cell r="B224">
            <v>0</v>
          </cell>
          <cell r="E224">
            <v>0</v>
          </cell>
          <cell r="F224">
            <v>0</v>
          </cell>
          <cell r="H224">
            <v>0</v>
          </cell>
        </row>
        <row r="225">
          <cell r="B225">
            <v>0</v>
          </cell>
          <cell r="E225">
            <v>0</v>
          </cell>
          <cell r="F225">
            <v>0</v>
          </cell>
          <cell r="H225">
            <v>0</v>
          </cell>
        </row>
        <row r="226">
          <cell r="B226">
            <v>0</v>
          </cell>
          <cell r="E226">
            <v>0</v>
          </cell>
          <cell r="F226">
            <v>0</v>
          </cell>
          <cell r="H226">
            <v>0</v>
          </cell>
        </row>
        <row r="227">
          <cell r="B227">
            <v>0</v>
          </cell>
          <cell r="E227">
            <v>0</v>
          </cell>
          <cell r="F227">
            <v>0</v>
          </cell>
          <cell r="H227">
            <v>0</v>
          </cell>
        </row>
        <row r="228">
          <cell r="B228">
            <v>0</v>
          </cell>
          <cell r="E228">
            <v>0</v>
          </cell>
          <cell r="F228">
            <v>0</v>
          </cell>
          <cell r="H228">
            <v>0</v>
          </cell>
        </row>
        <row r="229">
          <cell r="B229">
            <v>0</v>
          </cell>
          <cell r="E229">
            <v>0</v>
          </cell>
          <cell r="F229">
            <v>0</v>
          </cell>
          <cell r="H229">
            <v>0</v>
          </cell>
        </row>
        <row r="230">
          <cell r="B230">
            <v>0</v>
          </cell>
          <cell r="E230">
            <v>0</v>
          </cell>
          <cell r="F230">
            <v>0</v>
          </cell>
          <cell r="H230">
            <v>0</v>
          </cell>
        </row>
        <row r="231">
          <cell r="B231">
            <v>0</v>
          </cell>
          <cell r="E231">
            <v>0</v>
          </cell>
          <cell r="F231">
            <v>0</v>
          </cell>
          <cell r="H231">
            <v>0</v>
          </cell>
        </row>
        <row r="232">
          <cell r="B232">
            <v>0</v>
          </cell>
          <cell r="E232">
            <v>0</v>
          </cell>
          <cell r="F232">
            <v>0</v>
          </cell>
          <cell r="H232">
            <v>0</v>
          </cell>
        </row>
        <row r="233">
          <cell r="B233">
            <v>0</v>
          </cell>
          <cell r="E233">
            <v>0</v>
          </cell>
          <cell r="F233">
            <v>0</v>
          </cell>
          <cell r="H233">
            <v>0</v>
          </cell>
        </row>
        <row r="234">
          <cell r="B234">
            <v>2087434.5358714436</v>
          </cell>
          <cell r="E234">
            <v>2203576.7858714433</v>
          </cell>
          <cell r="F234">
            <v>2087434.5358714436</v>
          </cell>
          <cell r="H234">
            <v>2203576.7858714433</v>
          </cell>
        </row>
        <row r="235">
          <cell r="B235">
            <v>0</v>
          </cell>
          <cell r="E235">
            <v>0</v>
          </cell>
          <cell r="F235">
            <v>0</v>
          </cell>
          <cell r="H235">
            <v>0</v>
          </cell>
        </row>
        <row r="236">
          <cell r="B236">
            <v>0</v>
          </cell>
          <cell r="E236">
            <v>0</v>
          </cell>
          <cell r="F236">
            <v>0</v>
          </cell>
          <cell r="H236">
            <v>0</v>
          </cell>
        </row>
        <row r="237">
          <cell r="B237">
            <v>0</v>
          </cell>
          <cell r="E237">
            <v>0</v>
          </cell>
          <cell r="F237">
            <v>0</v>
          </cell>
          <cell r="H237">
            <v>0</v>
          </cell>
        </row>
        <row r="238">
          <cell r="B238">
            <v>0</v>
          </cell>
          <cell r="E238">
            <v>0</v>
          </cell>
          <cell r="F238">
            <v>0</v>
          </cell>
          <cell r="H238">
            <v>0</v>
          </cell>
        </row>
        <row r="239">
          <cell r="B239">
            <v>0</v>
          </cell>
          <cell r="E239">
            <v>0</v>
          </cell>
          <cell r="F239">
            <v>0</v>
          </cell>
          <cell r="H239">
            <v>0</v>
          </cell>
        </row>
        <row r="240">
          <cell r="B240">
            <v>0</v>
          </cell>
          <cell r="E240">
            <v>0</v>
          </cell>
          <cell r="F240">
            <v>0</v>
          </cell>
          <cell r="H240">
            <v>0</v>
          </cell>
        </row>
        <row r="241">
          <cell r="B241">
            <v>0</v>
          </cell>
          <cell r="E241">
            <v>0</v>
          </cell>
          <cell r="F241">
            <v>0</v>
          </cell>
          <cell r="H241">
            <v>0</v>
          </cell>
        </row>
        <row r="242">
          <cell r="B242">
            <v>0</v>
          </cell>
          <cell r="E242">
            <v>0</v>
          </cell>
          <cell r="F242">
            <v>0</v>
          </cell>
          <cell r="H242">
            <v>0</v>
          </cell>
        </row>
        <row r="243">
          <cell r="B243">
            <v>0</v>
          </cell>
          <cell r="E243">
            <v>0</v>
          </cell>
          <cell r="F243">
            <v>0</v>
          </cell>
          <cell r="H243">
            <v>0</v>
          </cell>
        </row>
        <row r="244">
          <cell r="B244">
            <v>0</v>
          </cell>
          <cell r="E244">
            <v>0</v>
          </cell>
          <cell r="F244">
            <v>0</v>
          </cell>
          <cell r="H244">
            <v>0</v>
          </cell>
        </row>
        <row r="245">
          <cell r="B245">
            <v>0</v>
          </cell>
          <cell r="E245">
            <v>0</v>
          </cell>
          <cell r="F245">
            <v>0</v>
          </cell>
          <cell r="H245">
            <v>0</v>
          </cell>
        </row>
        <row r="246">
          <cell r="B246">
            <v>832301.33584300126</v>
          </cell>
          <cell r="E246">
            <v>832301.33584300126</v>
          </cell>
          <cell r="F246">
            <v>832301.33584300126</v>
          </cell>
          <cell r="H246">
            <v>832301.33584300126</v>
          </cell>
        </row>
        <row r="247">
          <cell r="B247">
            <v>0</v>
          </cell>
          <cell r="E247">
            <v>0</v>
          </cell>
          <cell r="F247">
            <v>0</v>
          </cell>
          <cell r="H247">
            <v>0</v>
          </cell>
        </row>
        <row r="248">
          <cell r="B248">
            <v>0</v>
          </cell>
          <cell r="E248">
            <v>0</v>
          </cell>
          <cell r="F248">
            <v>0</v>
          </cell>
          <cell r="H248">
            <v>0</v>
          </cell>
        </row>
        <row r="249">
          <cell r="B249">
            <v>0</v>
          </cell>
          <cell r="E249">
            <v>0</v>
          </cell>
          <cell r="F249">
            <v>0</v>
          </cell>
          <cell r="H249">
            <v>0</v>
          </cell>
        </row>
        <row r="250">
          <cell r="B250">
            <v>0</v>
          </cell>
          <cell r="E250">
            <v>0</v>
          </cell>
          <cell r="F250">
            <v>0</v>
          </cell>
          <cell r="H250">
            <v>0</v>
          </cell>
        </row>
        <row r="251">
          <cell r="B251">
            <v>0</v>
          </cell>
          <cell r="E251">
            <v>0</v>
          </cell>
          <cell r="F251">
            <v>0</v>
          </cell>
          <cell r="H251">
            <v>0</v>
          </cell>
        </row>
        <row r="252">
          <cell r="B252">
            <v>0</v>
          </cell>
          <cell r="E252">
            <v>0</v>
          </cell>
          <cell r="F252">
            <v>0</v>
          </cell>
          <cell r="H252">
            <v>0</v>
          </cell>
        </row>
        <row r="253">
          <cell r="B253">
            <v>0</v>
          </cell>
          <cell r="E253">
            <v>0</v>
          </cell>
          <cell r="F253">
            <v>0</v>
          </cell>
          <cell r="H253">
            <v>0</v>
          </cell>
        </row>
        <row r="254">
          <cell r="B254">
            <v>0</v>
          </cell>
          <cell r="E254">
            <v>0</v>
          </cell>
          <cell r="F254">
            <v>0</v>
          </cell>
          <cell r="H254">
            <v>0</v>
          </cell>
        </row>
        <row r="255">
          <cell r="B255">
            <v>0</v>
          </cell>
          <cell r="E255">
            <v>0</v>
          </cell>
          <cell r="F255">
            <v>0</v>
          </cell>
          <cell r="H255">
            <v>0</v>
          </cell>
        </row>
        <row r="256">
          <cell r="B256">
            <v>0</v>
          </cell>
          <cell r="E256">
            <v>0</v>
          </cell>
          <cell r="F256">
            <v>0</v>
          </cell>
          <cell r="H256">
            <v>0</v>
          </cell>
        </row>
        <row r="257">
          <cell r="B257">
            <v>0</v>
          </cell>
          <cell r="E257">
            <v>0</v>
          </cell>
          <cell r="F257">
            <v>0</v>
          </cell>
          <cell r="H257">
            <v>0</v>
          </cell>
        </row>
        <row r="258">
          <cell r="B258">
            <v>-92693.029780887242</v>
          </cell>
          <cell r="E258">
            <v>-92693.029780887242</v>
          </cell>
          <cell r="F258">
            <v>-92693.029780887242</v>
          </cell>
          <cell r="H258">
            <v>-92693.029780887242</v>
          </cell>
        </row>
      </sheetData>
      <sheetData sheetId="13">
        <row r="12">
          <cell r="F12" t="str">
            <v>Restwert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autoPageBreaks="0"/>
  </sheetPr>
  <dimension ref="A1:G54"/>
  <sheetViews>
    <sheetView tabSelected="1" workbookViewId="0">
      <selection activeCell="B47" sqref="B47"/>
    </sheetView>
  </sheetViews>
  <sheetFormatPr baseColWidth="10" defaultRowHeight="15" x14ac:dyDescent="0.25"/>
  <cols>
    <col min="1" max="1" width="41.42578125" customWidth="1"/>
    <col min="2" max="2" width="23.5703125" customWidth="1"/>
    <col min="3" max="3" width="24.28515625" customWidth="1"/>
    <col min="5" max="5" width="8.5703125" customWidth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ht="18.75" customHeight="1" x14ac:dyDescent="0.3">
      <c r="A2" s="5" t="s">
        <v>45</v>
      </c>
      <c r="B2" s="6"/>
      <c r="C2" s="6"/>
      <c r="D2" s="4"/>
      <c r="E2" s="4"/>
      <c r="F2" s="4"/>
      <c r="G2" s="4"/>
    </row>
    <row r="3" spans="1:7" ht="15" customHeight="1" x14ac:dyDescent="0.25">
      <c r="A3" s="4"/>
      <c r="B3" s="6"/>
      <c r="C3" s="6"/>
      <c r="D3" s="4"/>
      <c r="E3" s="4"/>
      <c r="F3" s="4"/>
      <c r="G3" s="4"/>
    </row>
    <row r="4" spans="1:7" ht="15" customHeight="1" x14ac:dyDescent="0.25">
      <c r="A4" s="7" t="s">
        <v>46</v>
      </c>
      <c r="B4" s="4"/>
      <c r="C4" s="4"/>
      <c r="D4" s="4"/>
      <c r="E4" s="4"/>
      <c r="F4" s="4"/>
      <c r="G4" s="4"/>
    </row>
    <row r="5" spans="1:7" ht="15" customHeight="1" thickBot="1" x14ac:dyDescent="0.3">
      <c r="A5" s="7" t="s">
        <v>47</v>
      </c>
      <c r="B5" s="4"/>
      <c r="C5" s="4"/>
      <c r="D5" s="4"/>
      <c r="E5" s="4"/>
      <c r="F5" s="4"/>
      <c r="G5" s="4"/>
    </row>
    <row r="6" spans="1:7" ht="15" customHeight="1" x14ac:dyDescent="0.25">
      <c r="A6" s="4" t="s">
        <v>43</v>
      </c>
      <c r="B6" s="59"/>
      <c r="C6" s="60"/>
      <c r="D6" s="60"/>
      <c r="E6" s="61"/>
      <c r="F6" s="4"/>
      <c r="G6" s="4"/>
    </row>
    <row r="7" spans="1:7" ht="15" customHeight="1" x14ac:dyDescent="0.25">
      <c r="A7" s="4"/>
      <c r="B7" s="62"/>
      <c r="C7" s="63"/>
      <c r="D7" s="63"/>
      <c r="E7" s="64"/>
      <c r="F7" s="4"/>
      <c r="G7" s="4"/>
    </row>
    <row r="8" spans="1:7" ht="15" customHeight="1" thickBot="1" x14ac:dyDescent="0.3">
      <c r="A8" s="4"/>
      <c r="B8" s="65"/>
      <c r="C8" s="66"/>
      <c r="D8" s="66"/>
      <c r="E8" s="67"/>
      <c r="F8" s="4"/>
      <c r="G8" s="4"/>
    </row>
    <row r="9" spans="1:7" ht="15" customHeight="1" thickBot="1" x14ac:dyDescent="0.3">
      <c r="A9" s="4"/>
      <c r="B9" s="4"/>
      <c r="C9" s="4"/>
      <c r="D9" s="4"/>
      <c r="E9" s="4"/>
      <c r="F9" s="4"/>
      <c r="G9" s="4"/>
    </row>
    <row r="10" spans="1:7" ht="15" customHeight="1" x14ac:dyDescent="0.25">
      <c r="A10" s="4" t="s">
        <v>44</v>
      </c>
      <c r="B10" s="59"/>
      <c r="C10" s="60"/>
      <c r="D10" s="60"/>
      <c r="E10" s="61"/>
      <c r="F10" s="4"/>
      <c r="G10" s="4"/>
    </row>
    <row r="11" spans="1:7" ht="15" customHeight="1" thickBot="1" x14ac:dyDescent="0.3">
      <c r="A11" s="4"/>
      <c r="B11" s="62"/>
      <c r="C11" s="63"/>
      <c r="D11" s="66"/>
      <c r="E11" s="67"/>
      <c r="F11" s="8"/>
      <c r="G11" s="4"/>
    </row>
    <row r="12" spans="1:7" ht="15" customHeight="1" x14ac:dyDescent="0.25">
      <c r="A12" s="9" t="s">
        <v>0</v>
      </c>
      <c r="B12" s="10" t="s">
        <v>39</v>
      </c>
      <c r="C12" s="11" t="s">
        <v>51</v>
      </c>
      <c r="D12" s="12"/>
      <c r="E12" s="13"/>
      <c r="F12" s="14"/>
      <c r="G12" s="14"/>
    </row>
    <row r="13" spans="1:7" ht="15" customHeight="1" x14ac:dyDescent="0.25">
      <c r="A13" s="15" t="s">
        <v>20</v>
      </c>
      <c r="B13" s="53"/>
      <c r="C13" s="54"/>
      <c r="D13" s="4"/>
      <c r="E13" s="16"/>
      <c r="F13" s="14"/>
      <c r="G13" s="14"/>
    </row>
    <row r="14" spans="1:7" ht="15" customHeight="1" x14ac:dyDescent="0.25">
      <c r="A14" s="15" t="s">
        <v>42</v>
      </c>
      <c r="B14" s="53">
        <v>1000</v>
      </c>
      <c r="C14" s="54">
        <v>1000</v>
      </c>
      <c r="D14" s="4"/>
      <c r="E14" s="14"/>
      <c r="F14" s="58"/>
      <c r="G14" s="58"/>
    </row>
    <row r="15" spans="1:7" ht="15" customHeight="1" x14ac:dyDescent="0.25">
      <c r="A15" s="15" t="s">
        <v>1</v>
      </c>
      <c r="B15" s="74"/>
      <c r="C15" s="75"/>
      <c r="D15" s="4"/>
      <c r="E15" s="14"/>
      <c r="F15" s="58"/>
      <c r="G15" s="58"/>
    </row>
    <row r="16" spans="1:7" ht="15" customHeight="1" x14ac:dyDescent="0.25">
      <c r="A16" s="15" t="s">
        <v>32</v>
      </c>
      <c r="B16" s="72">
        <v>20</v>
      </c>
      <c r="C16" s="73"/>
      <c r="D16" s="4"/>
      <c r="E16" s="14"/>
      <c r="F16" s="58"/>
      <c r="G16" s="58"/>
    </row>
    <row r="17" spans="1:7" ht="15" customHeight="1" x14ac:dyDescent="0.25">
      <c r="A17" s="15" t="s">
        <v>38</v>
      </c>
      <c r="B17" s="17"/>
      <c r="C17" s="18">
        <v>5.0000000000000001E-3</v>
      </c>
      <c r="D17" s="4"/>
      <c r="E17" s="14"/>
      <c r="F17" s="14"/>
      <c r="G17" s="14"/>
    </row>
    <row r="18" spans="1:7" ht="15" customHeight="1" x14ac:dyDescent="0.25">
      <c r="A18" s="19" t="s">
        <v>31</v>
      </c>
      <c r="B18" s="68">
        <v>0.05</v>
      </c>
      <c r="C18" s="69"/>
      <c r="D18" s="4"/>
      <c r="E18" s="14"/>
      <c r="F18" s="14"/>
      <c r="G18" s="14"/>
    </row>
    <row r="19" spans="1:7" ht="15" customHeight="1" x14ac:dyDescent="0.25">
      <c r="A19" s="20" t="s">
        <v>2</v>
      </c>
      <c r="B19" s="21" t="s">
        <v>3</v>
      </c>
      <c r="C19" s="21" t="s">
        <v>3</v>
      </c>
      <c r="D19" s="12"/>
      <c r="E19" s="12"/>
      <c r="F19" s="12"/>
      <c r="G19" s="4"/>
    </row>
    <row r="20" spans="1:7" ht="15" customHeight="1" x14ac:dyDescent="0.25">
      <c r="A20" s="15" t="s">
        <v>17</v>
      </c>
      <c r="B20" s="55">
        <v>0</v>
      </c>
      <c r="C20" s="56">
        <v>0</v>
      </c>
      <c r="D20" s="4"/>
      <c r="E20" s="4"/>
      <c r="F20" s="4"/>
      <c r="G20" s="4"/>
    </row>
    <row r="21" spans="1:7" ht="15" customHeight="1" x14ac:dyDescent="0.25">
      <c r="A21" s="15" t="s">
        <v>4</v>
      </c>
      <c r="B21" s="55">
        <v>0</v>
      </c>
      <c r="C21" s="56">
        <v>0</v>
      </c>
      <c r="D21" s="4"/>
      <c r="E21" s="4"/>
      <c r="F21" s="4"/>
      <c r="G21" s="4"/>
    </row>
    <row r="22" spans="1:7" ht="15" customHeight="1" x14ac:dyDescent="0.25">
      <c r="A22" s="15" t="s">
        <v>5</v>
      </c>
      <c r="B22" s="55">
        <v>0</v>
      </c>
      <c r="C22" s="56">
        <v>0</v>
      </c>
      <c r="D22" s="4"/>
      <c r="E22" s="4"/>
      <c r="F22" s="4"/>
      <c r="G22" s="4"/>
    </row>
    <row r="23" spans="1:7" ht="15" customHeight="1" x14ac:dyDescent="0.25">
      <c r="A23" s="15" t="s">
        <v>23</v>
      </c>
      <c r="B23" s="55">
        <v>0</v>
      </c>
      <c r="C23" s="56">
        <v>0</v>
      </c>
      <c r="D23" s="4"/>
      <c r="E23" s="4"/>
      <c r="F23" s="4"/>
      <c r="G23" s="4"/>
    </row>
    <row r="24" spans="1:7" ht="15" customHeight="1" x14ac:dyDescent="0.25">
      <c r="A24" s="15" t="s">
        <v>6</v>
      </c>
      <c r="B24" s="55">
        <v>0</v>
      </c>
      <c r="C24" s="56">
        <v>0</v>
      </c>
      <c r="D24" s="4"/>
      <c r="E24" s="4"/>
      <c r="F24" s="4"/>
      <c r="G24" s="4"/>
    </row>
    <row r="25" spans="1:7" ht="15" customHeight="1" x14ac:dyDescent="0.25">
      <c r="A25" s="15" t="s">
        <v>18</v>
      </c>
      <c r="B25" s="55">
        <v>0</v>
      </c>
      <c r="C25" s="56">
        <v>0</v>
      </c>
      <c r="D25" s="4"/>
      <c r="E25" s="4"/>
      <c r="F25" s="4"/>
      <c r="G25" s="4"/>
    </row>
    <row r="26" spans="1:7" ht="15" customHeight="1" x14ac:dyDescent="0.25">
      <c r="A26" s="15" t="s">
        <v>19</v>
      </c>
      <c r="B26" s="55">
        <v>0</v>
      </c>
      <c r="C26" s="56">
        <v>0</v>
      </c>
      <c r="D26" s="4"/>
      <c r="E26" s="4"/>
      <c r="F26" s="4"/>
      <c r="G26" s="4"/>
    </row>
    <row r="27" spans="1:7" ht="15" customHeight="1" x14ac:dyDescent="0.25">
      <c r="A27" s="15" t="s">
        <v>7</v>
      </c>
      <c r="B27" s="55">
        <v>0</v>
      </c>
      <c r="C27" s="56">
        <v>0</v>
      </c>
      <c r="D27" s="4"/>
      <c r="E27" s="4"/>
      <c r="F27" s="4"/>
      <c r="G27" s="4"/>
    </row>
    <row r="28" spans="1:7" ht="15" customHeight="1" x14ac:dyDescent="0.25">
      <c r="A28" s="15" t="s">
        <v>8</v>
      </c>
      <c r="B28" s="55">
        <v>0</v>
      </c>
      <c r="C28" s="56">
        <v>0</v>
      </c>
      <c r="D28" s="4"/>
      <c r="E28" s="4"/>
      <c r="F28" s="4"/>
      <c r="G28" s="4"/>
    </row>
    <row r="29" spans="1:7" ht="15" customHeight="1" x14ac:dyDescent="0.25">
      <c r="A29" s="22"/>
      <c r="B29" s="23"/>
      <c r="C29" s="24"/>
      <c r="D29" s="4"/>
      <c r="E29" s="4"/>
      <c r="F29" s="4"/>
      <c r="G29" s="4"/>
    </row>
    <row r="30" spans="1:7" ht="15" customHeight="1" x14ac:dyDescent="0.25">
      <c r="A30" s="25" t="s">
        <v>9</v>
      </c>
      <c r="B30" s="26">
        <f>SUM(B20:B28)</f>
        <v>0</v>
      </c>
      <c r="C30" s="27">
        <f>SUM(C20:C28)</f>
        <v>0</v>
      </c>
      <c r="D30" s="12"/>
      <c r="E30" s="4"/>
      <c r="F30" s="12"/>
      <c r="G30" s="4"/>
    </row>
    <row r="31" spans="1:7" ht="15" customHeight="1" x14ac:dyDescent="0.25">
      <c r="A31" s="22" t="s">
        <v>10</v>
      </c>
      <c r="B31" s="23">
        <f>B30/B14</f>
        <v>0</v>
      </c>
      <c r="C31" s="24">
        <f>C30/C14</f>
        <v>0</v>
      </c>
      <c r="D31" s="4"/>
      <c r="E31" s="4"/>
      <c r="F31" s="4"/>
      <c r="G31" s="4"/>
    </row>
    <row r="32" spans="1:7" ht="15" customHeight="1" x14ac:dyDescent="0.25">
      <c r="A32" s="28" t="s">
        <v>16</v>
      </c>
      <c r="B32" s="29">
        <f>-B30</f>
        <v>0</v>
      </c>
      <c r="C32" s="30">
        <f>-C30</f>
        <v>0</v>
      </c>
      <c r="D32" s="4"/>
      <c r="E32" s="4"/>
      <c r="F32" s="4"/>
      <c r="G32" s="4"/>
    </row>
    <row r="33" spans="1:7" ht="15" customHeight="1" x14ac:dyDescent="0.25">
      <c r="A33" s="31" t="s">
        <v>25</v>
      </c>
      <c r="B33" s="32" t="s">
        <v>3</v>
      </c>
      <c r="C33" s="21" t="s">
        <v>3</v>
      </c>
      <c r="D33" s="12"/>
      <c r="E33" s="12"/>
      <c r="F33" s="12"/>
      <c r="G33" s="4"/>
    </row>
    <row r="34" spans="1:7" ht="15" customHeight="1" x14ac:dyDescent="0.25">
      <c r="A34" s="15" t="s">
        <v>21</v>
      </c>
      <c r="B34" s="55">
        <v>0</v>
      </c>
      <c r="C34" s="56">
        <v>0</v>
      </c>
      <c r="D34" s="33"/>
      <c r="E34" s="4"/>
      <c r="F34" s="4"/>
      <c r="G34" s="4"/>
    </row>
    <row r="35" spans="1:7" ht="15" customHeight="1" x14ac:dyDescent="0.25">
      <c r="A35" s="15" t="s">
        <v>24</v>
      </c>
      <c r="B35" s="55">
        <v>0</v>
      </c>
      <c r="C35" s="56">
        <v>0</v>
      </c>
      <c r="D35" s="33"/>
      <c r="E35" s="4"/>
      <c r="F35" s="4"/>
      <c r="G35" s="4"/>
    </row>
    <row r="36" spans="1:7" ht="15" customHeight="1" x14ac:dyDescent="0.25">
      <c r="A36" s="15" t="s">
        <v>12</v>
      </c>
      <c r="B36" s="55">
        <v>0</v>
      </c>
      <c r="C36" s="56">
        <v>0</v>
      </c>
      <c r="D36" s="33"/>
      <c r="E36" s="4"/>
      <c r="F36" s="4"/>
      <c r="G36" s="4"/>
    </row>
    <row r="37" spans="1:7" ht="15" customHeight="1" x14ac:dyDescent="0.25">
      <c r="A37" s="15" t="s">
        <v>22</v>
      </c>
      <c r="B37" s="55">
        <v>0</v>
      </c>
      <c r="C37" s="56">
        <v>0</v>
      </c>
      <c r="D37" s="33"/>
      <c r="E37" s="4"/>
      <c r="F37" s="4"/>
      <c r="G37" s="4"/>
    </row>
    <row r="38" spans="1:7" ht="15" customHeight="1" x14ac:dyDescent="0.25">
      <c r="A38" s="15" t="s">
        <v>14</v>
      </c>
      <c r="B38" s="55">
        <v>0</v>
      </c>
      <c r="C38" s="56">
        <v>0</v>
      </c>
      <c r="D38" s="33"/>
      <c r="E38" s="4"/>
      <c r="F38" s="4"/>
      <c r="G38" s="4"/>
    </row>
    <row r="39" spans="1:7" ht="15" customHeight="1" x14ac:dyDescent="0.25">
      <c r="A39" s="22" t="s">
        <v>8</v>
      </c>
      <c r="B39" s="55">
        <v>0</v>
      </c>
      <c r="C39" s="56">
        <v>0</v>
      </c>
      <c r="D39" s="33"/>
      <c r="E39" s="4"/>
      <c r="F39" s="4"/>
      <c r="G39" s="4"/>
    </row>
    <row r="40" spans="1:7" ht="15" customHeight="1" x14ac:dyDescent="0.25">
      <c r="A40" s="25" t="s">
        <v>40</v>
      </c>
      <c r="B40" s="34">
        <f>IF(SUM(B34:B39)/B14&lt;53.1,SUM(B34:B39),53*B14)</f>
        <v>0</v>
      </c>
      <c r="C40" s="35">
        <f>IF(SUM(C34:C39)/C14&lt;13.1,SUM(C34:C39),13*C14)</f>
        <v>0</v>
      </c>
      <c r="D40" s="33"/>
      <c r="E40" s="4"/>
      <c r="F40" s="4"/>
      <c r="G40" s="4"/>
    </row>
    <row r="41" spans="1:7" ht="15" customHeight="1" x14ac:dyDescent="0.25">
      <c r="A41" s="36" t="s">
        <v>26</v>
      </c>
      <c r="B41" s="37">
        <f>B40/B14</f>
        <v>0</v>
      </c>
      <c r="C41" s="38">
        <f>C40/C14</f>
        <v>0</v>
      </c>
      <c r="D41" s="12"/>
      <c r="E41" s="12"/>
      <c r="F41" s="12"/>
      <c r="G41" s="4"/>
    </row>
    <row r="42" spans="1:7" ht="15" customHeight="1" x14ac:dyDescent="0.25">
      <c r="A42" s="36"/>
      <c r="B42" s="39" t="str">
        <f>IF(SUM(B34:B39)/B14&lt;53.1,"ok","gedeckelt")</f>
        <v>ok</v>
      </c>
      <c r="C42" s="40" t="str">
        <f>IF(SUM(C34:C39)/C14&lt;13.1,"ok","gedeckelt")</f>
        <v>ok</v>
      </c>
      <c r="D42" s="12"/>
      <c r="E42" s="12"/>
      <c r="F42" s="12"/>
      <c r="G42" s="4"/>
    </row>
    <row r="43" spans="1:7" ht="15" customHeight="1" x14ac:dyDescent="0.25">
      <c r="A43" s="41" t="s">
        <v>30</v>
      </c>
      <c r="B43" s="70">
        <v>0.02</v>
      </c>
      <c r="C43" s="71"/>
      <c r="D43" s="12"/>
      <c r="E43" s="12"/>
      <c r="F43" s="12"/>
      <c r="G43" s="4"/>
    </row>
    <row r="44" spans="1:7" ht="15" customHeight="1" x14ac:dyDescent="0.25">
      <c r="A44" s="28" t="s">
        <v>16</v>
      </c>
      <c r="B44" s="29">
        <f>-Tabelle1!W7</f>
        <v>0</v>
      </c>
      <c r="C44" s="30">
        <f>-Tabelle1!W12</f>
        <v>0</v>
      </c>
      <c r="D44" s="12"/>
      <c r="E44" s="12"/>
      <c r="F44" s="12"/>
      <c r="G44" s="4"/>
    </row>
    <row r="45" spans="1:7" ht="15" customHeight="1" x14ac:dyDescent="0.25">
      <c r="A45" s="31" t="s">
        <v>41</v>
      </c>
      <c r="B45" s="32"/>
      <c r="C45" s="42"/>
      <c r="D45" s="12"/>
      <c r="E45" s="12"/>
      <c r="F45" s="12"/>
      <c r="G45" s="4"/>
    </row>
    <row r="46" spans="1:7" ht="15" customHeight="1" x14ac:dyDescent="0.25">
      <c r="A46" s="15" t="s">
        <v>50</v>
      </c>
      <c r="B46" s="43">
        <v>7.3499999999999996E-2</v>
      </c>
      <c r="C46" s="44">
        <v>6.8000000000000005E-2</v>
      </c>
      <c r="D46" s="45"/>
      <c r="E46" s="4"/>
      <c r="F46" s="4"/>
      <c r="G46" s="4"/>
    </row>
    <row r="47" spans="1:7" ht="15" customHeight="1" x14ac:dyDescent="0.25">
      <c r="A47" s="15" t="s">
        <v>48</v>
      </c>
      <c r="B47" s="57"/>
      <c r="C47" s="46" t="s">
        <v>13</v>
      </c>
      <c r="D47" s="4"/>
      <c r="E47" s="4"/>
      <c r="F47" s="4"/>
      <c r="G47" s="4"/>
    </row>
    <row r="48" spans="1:7" ht="15" customHeight="1" x14ac:dyDescent="0.25">
      <c r="A48" s="15" t="s">
        <v>49</v>
      </c>
      <c r="B48" s="57">
        <v>1.1000000000000001</v>
      </c>
      <c r="C48" s="46" t="s">
        <v>13</v>
      </c>
      <c r="D48" s="4"/>
      <c r="E48" s="4"/>
      <c r="F48" s="4"/>
      <c r="G48" s="4"/>
    </row>
    <row r="49" spans="1:7" ht="15" customHeight="1" x14ac:dyDescent="0.25">
      <c r="A49" s="15" t="s">
        <v>27</v>
      </c>
      <c r="B49" s="55">
        <v>0</v>
      </c>
      <c r="C49" s="46" t="s">
        <v>13</v>
      </c>
      <c r="D49" s="4"/>
      <c r="E49" s="4"/>
      <c r="F49" s="4"/>
      <c r="G49" s="4"/>
    </row>
    <row r="50" spans="1:7" ht="15" customHeight="1" x14ac:dyDescent="0.25">
      <c r="A50" s="15" t="s">
        <v>28</v>
      </c>
      <c r="B50" s="47" t="s">
        <v>13</v>
      </c>
      <c r="C50" s="56">
        <v>0</v>
      </c>
      <c r="D50" s="4"/>
      <c r="E50" s="4"/>
      <c r="F50" s="4"/>
      <c r="G50" s="4"/>
    </row>
    <row r="51" spans="1:7" ht="15" customHeight="1" x14ac:dyDescent="0.25">
      <c r="A51" s="22" t="s">
        <v>29</v>
      </c>
      <c r="B51" s="23">
        <f>B49*B48*B46</f>
        <v>0</v>
      </c>
      <c r="C51" s="24">
        <f>C50*C46</f>
        <v>0</v>
      </c>
      <c r="D51" s="4"/>
      <c r="E51" s="4"/>
      <c r="F51" s="4"/>
      <c r="G51" s="4"/>
    </row>
    <row r="52" spans="1:7" ht="15.75" thickBot="1" x14ac:dyDescent="0.3">
      <c r="A52" s="48" t="s">
        <v>16</v>
      </c>
      <c r="B52" s="49">
        <f>Tabelle1!W9</f>
        <v>0</v>
      </c>
      <c r="C52" s="50">
        <f>Tabelle1!W14</f>
        <v>0</v>
      </c>
      <c r="D52" s="4"/>
      <c r="E52" s="4"/>
      <c r="F52" s="4"/>
      <c r="G52" s="4"/>
    </row>
    <row r="53" spans="1:7" x14ac:dyDescent="0.25">
      <c r="A53" s="51" t="s">
        <v>36</v>
      </c>
      <c r="B53" s="52">
        <f>B52+B32+B44</f>
        <v>0</v>
      </c>
      <c r="C53" s="52">
        <f>C52+C32+C44</f>
        <v>0</v>
      </c>
      <c r="D53" s="4"/>
      <c r="E53" s="4"/>
      <c r="F53" s="4"/>
      <c r="G53" s="4"/>
    </row>
    <row r="54" spans="1:7" x14ac:dyDescent="0.25">
      <c r="A54" s="4"/>
      <c r="B54" s="4" t="str">
        <f>IF(B52+B32+B44&lt;0,"Förderung möglich","keine Förderung möglich")</f>
        <v>keine Förderung möglich</v>
      </c>
      <c r="C54" s="4" t="str">
        <f>IF(C52+C32+C44&lt;0,"Förderung möglich","keine Förderung möglich")</f>
        <v>keine Förderung möglich</v>
      </c>
      <c r="D54" s="4"/>
      <c r="E54" s="4"/>
      <c r="F54" s="4"/>
      <c r="G54" s="4"/>
    </row>
  </sheetData>
  <sheetProtection algorithmName="SHA-512" hashValue="aE6Ciy2KHdyBhbHYqK2rvsmMdD11vR9h5hF+h+okwwNkpktzBgZcvrHa2uwYIInwGn27HxHmrp3r0TBMlI+ZmA==" saltValue="wIc1l3R3GpP17EgYzK+juw==" spinCount="100000" sheet="1" objects="1" scenarios="1" selectLockedCells="1"/>
  <mergeCells count="7">
    <mergeCell ref="F14:G16"/>
    <mergeCell ref="B6:E8"/>
    <mergeCell ref="B10:E11"/>
    <mergeCell ref="B18:C18"/>
    <mergeCell ref="B43:C43"/>
    <mergeCell ref="B16:C16"/>
    <mergeCell ref="B15:C15"/>
  </mergeCells>
  <pageMargins left="1.1023622047244095" right="0.70866141732283472" top="1.3779527559055118" bottom="0.59055118110236227" header="0.31496062992125984" footer="0.31496062992125984"/>
  <pageSetup paperSize="9" orientation="portrait" r:id="rId1"/>
  <headerFooter>
    <oddHeader>&amp;C&amp;"-,Fett"
&amp;R&amp;G</oddHeader>
    <oddFooter>&amp;LNovember 2011/A.Platz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36DB8-423F-44DE-84FF-3111EE081410}">
  <dimension ref="A1:W14"/>
  <sheetViews>
    <sheetView workbookViewId="0">
      <selection sqref="A1:W14"/>
    </sheetView>
  </sheetViews>
  <sheetFormatPr baseColWidth="10" defaultRowHeight="15" x14ac:dyDescent="0.25"/>
  <cols>
    <col min="1" max="1" width="23" customWidth="1"/>
  </cols>
  <sheetData>
    <row r="1" spans="1:23" x14ac:dyDescent="0.25">
      <c r="A1" s="1"/>
      <c r="B1" s="1"/>
      <c r="C1" s="1">
        <v>0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">
        <v>13</v>
      </c>
      <c r="Q1" s="1">
        <v>14</v>
      </c>
      <c r="R1" s="1">
        <v>15</v>
      </c>
      <c r="S1" s="1">
        <v>16</v>
      </c>
      <c r="T1" s="1">
        <v>17</v>
      </c>
      <c r="U1" s="1">
        <v>18</v>
      </c>
      <c r="V1" s="1">
        <v>19</v>
      </c>
      <c r="W1" s="1"/>
    </row>
    <row r="2" spans="1:23" x14ac:dyDescent="0.25">
      <c r="A2" s="1" t="s">
        <v>34</v>
      </c>
      <c r="B2" s="1"/>
      <c r="C2" s="2">
        <f>1/POWER(1+Projektdaten!$B$18,Tabelle1!C1)</f>
        <v>1</v>
      </c>
      <c r="D2" s="2">
        <f>1/POWER(1+Projektdaten!$B$18,Tabelle1!D1)</f>
        <v>0.95238095238095233</v>
      </c>
      <c r="E2" s="2">
        <f>1/POWER(1+Projektdaten!$B$18,Tabelle1!E1)</f>
        <v>0.90702947845804982</v>
      </c>
      <c r="F2" s="2">
        <f>1/POWER(1+Projektdaten!$B$18,Tabelle1!F1)</f>
        <v>0.86383759853147601</v>
      </c>
      <c r="G2" s="2">
        <f>1/POWER(1+Projektdaten!$B$18,Tabelle1!G1)</f>
        <v>0.82270247479188197</v>
      </c>
      <c r="H2" s="2">
        <f>1/POWER(1+Projektdaten!$B$18,Tabelle1!H1)</f>
        <v>0.78352616646845896</v>
      </c>
      <c r="I2" s="2">
        <f>1/POWER(1+Projektdaten!$B$18,Tabelle1!I1)</f>
        <v>0.74621539663662761</v>
      </c>
      <c r="J2" s="2">
        <f>1/POWER(1+Projektdaten!$B$18,Tabelle1!J1)</f>
        <v>0.71068133013012147</v>
      </c>
      <c r="K2" s="2">
        <f>1/POWER(1+Projektdaten!$B$18,Tabelle1!K1)</f>
        <v>0.67683936202868722</v>
      </c>
      <c r="L2" s="2">
        <f>1/POWER(1+Projektdaten!$B$18,Tabelle1!L1)</f>
        <v>0.64460891621779726</v>
      </c>
      <c r="M2" s="2">
        <f>1/POWER(1+Projektdaten!$B$18,Tabelle1!M1)</f>
        <v>0.61391325354075932</v>
      </c>
      <c r="N2" s="2">
        <f>1/POWER(1+Projektdaten!$B$18,Tabelle1!N1)</f>
        <v>0.5846792890864374</v>
      </c>
      <c r="O2" s="2">
        <f>1/POWER(1+Projektdaten!$B$18,Tabelle1!O1)</f>
        <v>0.5568374181775595</v>
      </c>
      <c r="P2" s="2">
        <f>1/POWER(1+Projektdaten!$B$18,Tabelle1!P1)</f>
        <v>0.53032135064529462</v>
      </c>
      <c r="Q2" s="2">
        <f>1/POWER(1+Projektdaten!$B$18,Tabelle1!Q1)</f>
        <v>0.50506795299551888</v>
      </c>
      <c r="R2" s="2">
        <f>1/POWER(1+Projektdaten!$B$18,Tabelle1!R1)</f>
        <v>0.48101709809097021</v>
      </c>
      <c r="S2" s="2">
        <f>1/POWER(1+Projektdaten!$B$18,Tabelle1!S1)</f>
        <v>0.45811152199140021</v>
      </c>
      <c r="T2" s="2">
        <f>1/POWER(1+Projektdaten!$B$18,Tabelle1!T1)</f>
        <v>0.43629668761085727</v>
      </c>
      <c r="U2" s="2">
        <f>1/POWER(1+Projektdaten!$B$18,Tabelle1!U1)</f>
        <v>0.41552065486748313</v>
      </c>
      <c r="V2" s="2">
        <f>1/POWER(1+Projektdaten!$B$18,Tabelle1!V1)</f>
        <v>0.39573395701665059</v>
      </c>
      <c r="W2" s="1"/>
    </row>
    <row r="3" spans="1:23" x14ac:dyDescent="0.25">
      <c r="A3" s="1" t="s">
        <v>35</v>
      </c>
      <c r="B3" s="1"/>
      <c r="C3" s="2">
        <f>POWER(1+Projektdaten!$B$43,Tabelle1!C1)</f>
        <v>1</v>
      </c>
      <c r="D3" s="2">
        <f>POWER(1+Projektdaten!$B$43,Tabelle1!D1)</f>
        <v>1.02</v>
      </c>
      <c r="E3" s="2">
        <f>POWER(1+Projektdaten!$B$43,Tabelle1!E1)</f>
        <v>1.0404</v>
      </c>
      <c r="F3" s="2">
        <f>POWER(1+Projektdaten!$B$43,Tabelle1!F1)</f>
        <v>1.0612079999999999</v>
      </c>
      <c r="G3" s="2">
        <f>POWER(1+Projektdaten!$B$43,Tabelle1!G1)</f>
        <v>1.08243216</v>
      </c>
      <c r="H3" s="2">
        <f>POWER(1+Projektdaten!$B$43,Tabelle1!H1)</f>
        <v>1.1040808032</v>
      </c>
      <c r="I3" s="2">
        <f>POWER(1+Projektdaten!$B$43,Tabelle1!I1)</f>
        <v>1.1261624192640001</v>
      </c>
      <c r="J3" s="2">
        <f>POWER(1+Projektdaten!$B$43,Tabelle1!J1)</f>
        <v>1.1486856676492798</v>
      </c>
      <c r="K3" s="2">
        <f>POWER(1+Projektdaten!$B$43,Tabelle1!K1)</f>
        <v>1.1716593810022655</v>
      </c>
      <c r="L3" s="2">
        <f>POWER(1+Projektdaten!$B$43,Tabelle1!L1)</f>
        <v>1.1950925686223108</v>
      </c>
      <c r="M3" s="2">
        <f>POWER(1+Projektdaten!$B$43,Tabelle1!M1)</f>
        <v>1.2189944199947571</v>
      </c>
      <c r="N3" s="2">
        <f>POWER(1+Projektdaten!$B$43,Tabelle1!N1)</f>
        <v>1.243374308394652</v>
      </c>
      <c r="O3" s="2">
        <f>POWER(1+Projektdaten!$B$43,Tabelle1!O1)</f>
        <v>1.2682417945625453</v>
      </c>
      <c r="P3" s="2">
        <f>POWER(1+Projektdaten!$B$43,Tabelle1!P1)</f>
        <v>1.2936066304537961</v>
      </c>
      <c r="Q3" s="2">
        <f>POWER(1+Projektdaten!$B$43,Tabelle1!Q1)</f>
        <v>1.3194787630628722</v>
      </c>
      <c r="R3" s="2">
        <f>POWER(1+Projektdaten!$B$43,Tabelle1!R1)</f>
        <v>1.3458683383241292</v>
      </c>
      <c r="S3" s="2">
        <f>POWER(1+Projektdaten!$B$43,Tabelle1!S1)</f>
        <v>1.372785705090612</v>
      </c>
      <c r="T3" s="2">
        <f>POWER(1+Projektdaten!$B$43,Tabelle1!T1)</f>
        <v>1.4002414191924244</v>
      </c>
      <c r="U3" s="2">
        <f>POWER(1+Projektdaten!$B$43,Tabelle1!U1)</f>
        <v>1.4282462475762727</v>
      </c>
      <c r="V3" s="2">
        <f>POWER(1+Projektdaten!$B$43,Tabelle1!V1)</f>
        <v>1.4568111725277981</v>
      </c>
      <c r="W3" s="1"/>
    </row>
    <row r="4" spans="1:23" x14ac:dyDescent="0.25">
      <c r="A4" s="1" t="s">
        <v>37</v>
      </c>
      <c r="B4" s="1"/>
      <c r="C4" s="2">
        <f>1/POWER(1+Projektdaten!$C$17,Tabelle1!C1)</f>
        <v>1</v>
      </c>
      <c r="D4" s="2">
        <f>1/POWER(1+Projektdaten!$C$17,Tabelle1!D1)</f>
        <v>0.99502487562189068</v>
      </c>
      <c r="E4" s="2">
        <f>1/POWER(1+Projektdaten!$C$17,Tabelle1!E1)</f>
        <v>0.99007450310635903</v>
      </c>
      <c r="F4" s="2">
        <f>1/POWER(1+Projektdaten!$C$17,Tabelle1!F1)</f>
        <v>0.98514875930981005</v>
      </c>
      <c r="G4" s="2">
        <f>1/POWER(1+Projektdaten!$C$17,Tabelle1!G1)</f>
        <v>0.9802475217013038</v>
      </c>
      <c r="H4" s="2">
        <f>1/POWER(1+Projektdaten!$C$17,Tabelle1!H1)</f>
        <v>0.97537066835950648</v>
      </c>
      <c r="I4" s="2">
        <f>1/POWER(1+Projektdaten!$C$17,Tabelle1!I1)</f>
        <v>0.97051807796965839</v>
      </c>
      <c r="J4" s="2">
        <f>1/POWER(1+Projektdaten!$C$17,Tabelle1!J1)</f>
        <v>0.96568962982055562</v>
      </c>
      <c r="K4" s="2">
        <f>1/POWER(1+Projektdaten!$C$17,Tabelle1!K1)</f>
        <v>0.96088520380154796</v>
      </c>
      <c r="L4" s="2">
        <f>1/POWER(1+Projektdaten!$C$17,Tabelle1!L1)</f>
        <v>0.95610468039955032</v>
      </c>
      <c r="M4" s="2">
        <f>1/POWER(1+Projektdaten!$C$17,Tabelle1!M1)</f>
        <v>0.95134794069607009</v>
      </c>
      <c r="N4" s="2">
        <f>1/POWER(1+Projektdaten!$C$17,Tabelle1!N1)</f>
        <v>0.94661486636424896</v>
      </c>
      <c r="O4" s="2">
        <f>1/POWER(1+Projektdaten!$C$17,Tabelle1!O1)</f>
        <v>0.94190533966591972</v>
      </c>
      <c r="P4" s="2">
        <f>1/POWER(1+Projektdaten!$C$17,Tabelle1!P1)</f>
        <v>0.93721924344867635</v>
      </c>
      <c r="Q4" s="2">
        <f>1/POWER(1+Projektdaten!$C$17,Tabelle1!Q1)</f>
        <v>0.93255646114296176</v>
      </c>
      <c r="R4" s="2">
        <f>1/POWER(1+Projektdaten!$C$17,Tabelle1!R1)</f>
        <v>0.92791687675916612</v>
      </c>
      <c r="S4" s="2">
        <f>1/POWER(1+Projektdaten!$C$17,Tabelle1!S1)</f>
        <v>0.92330037488474248</v>
      </c>
      <c r="T4" s="2">
        <f>1/POWER(1+Projektdaten!$C$17,Tabelle1!T1)</f>
        <v>0.9187068406813359</v>
      </c>
      <c r="U4" s="2">
        <f>1/POWER(1+Projektdaten!$C$17,Tabelle1!U1)</f>
        <v>0.91413615988192654</v>
      </c>
      <c r="V4" s="2">
        <f>1/POWER(1+Projektdaten!$C$17,Tabelle1!V1)</f>
        <v>0.90958821878798668</v>
      </c>
      <c r="W4" s="1"/>
    </row>
    <row r="5" spans="1:23" x14ac:dyDescent="0.2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1"/>
    </row>
    <row r="6" spans="1:23" x14ac:dyDescent="0.25">
      <c r="A6" s="1" t="s">
        <v>39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"/>
    </row>
    <row r="7" spans="1:23" x14ac:dyDescent="0.25">
      <c r="A7" s="1" t="s">
        <v>11</v>
      </c>
      <c r="B7" s="3">
        <f>Projektdaten!B40</f>
        <v>0</v>
      </c>
      <c r="C7" s="3">
        <f>$B$7*C3*C2</f>
        <v>0</v>
      </c>
      <c r="D7" s="3">
        <f t="shared" ref="D7:V7" si="0">$B$7*D3*D2</f>
        <v>0</v>
      </c>
      <c r="E7" s="3">
        <f t="shared" si="0"/>
        <v>0</v>
      </c>
      <c r="F7" s="3">
        <f t="shared" si="0"/>
        <v>0</v>
      </c>
      <c r="G7" s="3">
        <f t="shared" si="0"/>
        <v>0</v>
      </c>
      <c r="H7" s="3">
        <f t="shared" si="0"/>
        <v>0</v>
      </c>
      <c r="I7" s="3">
        <f t="shared" si="0"/>
        <v>0</v>
      </c>
      <c r="J7" s="3">
        <f t="shared" si="0"/>
        <v>0</v>
      </c>
      <c r="K7" s="3">
        <f t="shared" si="0"/>
        <v>0</v>
      </c>
      <c r="L7" s="3">
        <f t="shared" si="0"/>
        <v>0</v>
      </c>
      <c r="M7" s="3">
        <f t="shared" si="0"/>
        <v>0</v>
      </c>
      <c r="N7" s="3">
        <f t="shared" si="0"/>
        <v>0</v>
      </c>
      <c r="O7" s="3">
        <f t="shared" si="0"/>
        <v>0</v>
      </c>
      <c r="P7" s="3">
        <f t="shared" si="0"/>
        <v>0</v>
      </c>
      <c r="Q7" s="3">
        <f t="shared" si="0"/>
        <v>0</v>
      </c>
      <c r="R7" s="3">
        <f t="shared" si="0"/>
        <v>0</v>
      </c>
      <c r="S7" s="3">
        <f t="shared" si="0"/>
        <v>0</v>
      </c>
      <c r="T7" s="3">
        <f t="shared" si="0"/>
        <v>0</v>
      </c>
      <c r="U7" s="3">
        <f t="shared" si="0"/>
        <v>0</v>
      </c>
      <c r="V7" s="3">
        <f t="shared" si="0"/>
        <v>0</v>
      </c>
      <c r="W7" s="3">
        <f>SUM(C7:V7)</f>
        <v>0</v>
      </c>
    </row>
    <row r="8" spans="1:23" x14ac:dyDescent="0.25">
      <c r="A8" s="1"/>
      <c r="B8" s="1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x14ac:dyDescent="0.25">
      <c r="A9" s="1" t="s">
        <v>33</v>
      </c>
      <c r="B9" s="3">
        <f>Projektdaten!B51</f>
        <v>0</v>
      </c>
      <c r="C9" s="3">
        <f>$B$9*1*C2</f>
        <v>0</v>
      </c>
      <c r="D9" s="3">
        <f t="shared" ref="D9:V9" si="1">$B$9*1*D2</f>
        <v>0</v>
      </c>
      <c r="E9" s="3">
        <f t="shared" si="1"/>
        <v>0</v>
      </c>
      <c r="F9" s="3">
        <f t="shared" si="1"/>
        <v>0</v>
      </c>
      <c r="G9" s="3">
        <f t="shared" si="1"/>
        <v>0</v>
      </c>
      <c r="H9" s="3">
        <f t="shared" si="1"/>
        <v>0</v>
      </c>
      <c r="I9" s="3">
        <f t="shared" si="1"/>
        <v>0</v>
      </c>
      <c r="J9" s="3">
        <f t="shared" si="1"/>
        <v>0</v>
      </c>
      <c r="K9" s="3">
        <f t="shared" si="1"/>
        <v>0</v>
      </c>
      <c r="L9" s="3">
        <f t="shared" si="1"/>
        <v>0</v>
      </c>
      <c r="M9" s="3">
        <f t="shared" si="1"/>
        <v>0</v>
      </c>
      <c r="N9" s="3">
        <f t="shared" si="1"/>
        <v>0</v>
      </c>
      <c r="O9" s="3">
        <f t="shared" si="1"/>
        <v>0</v>
      </c>
      <c r="P9" s="3">
        <f t="shared" si="1"/>
        <v>0</v>
      </c>
      <c r="Q9" s="3">
        <f t="shared" si="1"/>
        <v>0</v>
      </c>
      <c r="R9" s="3">
        <f t="shared" si="1"/>
        <v>0</v>
      </c>
      <c r="S9" s="3">
        <f t="shared" si="1"/>
        <v>0</v>
      </c>
      <c r="T9" s="3">
        <f t="shared" si="1"/>
        <v>0</v>
      </c>
      <c r="U9" s="3">
        <f t="shared" si="1"/>
        <v>0</v>
      </c>
      <c r="V9" s="3">
        <f t="shared" si="1"/>
        <v>0</v>
      </c>
      <c r="W9" s="3">
        <f>SUM(C9:V9)</f>
        <v>0</v>
      </c>
    </row>
    <row r="10" spans="1:23" x14ac:dyDescent="0.25">
      <c r="A10" s="1"/>
      <c r="B10" s="1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x14ac:dyDescent="0.25">
      <c r="A11" s="1" t="s">
        <v>15</v>
      </c>
      <c r="B11" s="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25">
      <c r="A12" s="1" t="s">
        <v>11</v>
      </c>
      <c r="B12" s="3">
        <f>Projektdaten!C40</f>
        <v>0</v>
      </c>
      <c r="C12" s="3">
        <f>$B$12*C3*C2</f>
        <v>0</v>
      </c>
      <c r="D12" s="3">
        <f t="shared" ref="D12:V12" si="2">$B$12*D3*D2</f>
        <v>0</v>
      </c>
      <c r="E12" s="3">
        <f t="shared" si="2"/>
        <v>0</v>
      </c>
      <c r="F12" s="3">
        <f t="shared" si="2"/>
        <v>0</v>
      </c>
      <c r="G12" s="3">
        <f t="shared" si="2"/>
        <v>0</v>
      </c>
      <c r="H12" s="3">
        <f t="shared" si="2"/>
        <v>0</v>
      </c>
      <c r="I12" s="3">
        <f t="shared" si="2"/>
        <v>0</v>
      </c>
      <c r="J12" s="3">
        <f t="shared" si="2"/>
        <v>0</v>
      </c>
      <c r="K12" s="3">
        <f t="shared" si="2"/>
        <v>0</v>
      </c>
      <c r="L12" s="3">
        <f t="shared" si="2"/>
        <v>0</v>
      </c>
      <c r="M12" s="3">
        <f t="shared" si="2"/>
        <v>0</v>
      </c>
      <c r="N12" s="3">
        <f t="shared" si="2"/>
        <v>0</v>
      </c>
      <c r="O12" s="3">
        <f t="shared" si="2"/>
        <v>0</v>
      </c>
      <c r="P12" s="3">
        <f t="shared" si="2"/>
        <v>0</v>
      </c>
      <c r="Q12" s="3">
        <f t="shared" si="2"/>
        <v>0</v>
      </c>
      <c r="R12" s="3">
        <f t="shared" si="2"/>
        <v>0</v>
      </c>
      <c r="S12" s="3">
        <f t="shared" si="2"/>
        <v>0</v>
      </c>
      <c r="T12" s="3">
        <f t="shared" si="2"/>
        <v>0</v>
      </c>
      <c r="U12" s="3">
        <f t="shared" si="2"/>
        <v>0</v>
      </c>
      <c r="V12" s="3">
        <f t="shared" si="2"/>
        <v>0</v>
      </c>
      <c r="W12" s="3">
        <f>SUM(C12:V12)</f>
        <v>0</v>
      </c>
    </row>
    <row r="13" spans="1:23" x14ac:dyDescent="0.25">
      <c r="A13" s="1"/>
      <c r="B13" s="1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x14ac:dyDescent="0.25">
      <c r="A14" s="1" t="s">
        <v>33</v>
      </c>
      <c r="B14" s="3">
        <f>Projektdaten!C51</f>
        <v>0</v>
      </c>
      <c r="C14" s="3">
        <f>$B$14*1*C2*C4</f>
        <v>0</v>
      </c>
      <c r="D14" s="3">
        <f t="shared" ref="D14:V14" si="3">$B$14*1*D2*D4</f>
        <v>0</v>
      </c>
      <c r="E14" s="3">
        <f t="shared" si="3"/>
        <v>0</v>
      </c>
      <c r="F14" s="3">
        <f t="shared" si="3"/>
        <v>0</v>
      </c>
      <c r="G14" s="3">
        <f t="shared" si="3"/>
        <v>0</v>
      </c>
      <c r="H14" s="3">
        <f t="shared" si="3"/>
        <v>0</v>
      </c>
      <c r="I14" s="3">
        <f t="shared" si="3"/>
        <v>0</v>
      </c>
      <c r="J14" s="3">
        <f t="shared" si="3"/>
        <v>0</v>
      </c>
      <c r="K14" s="3">
        <f t="shared" si="3"/>
        <v>0</v>
      </c>
      <c r="L14" s="3">
        <f t="shared" si="3"/>
        <v>0</v>
      </c>
      <c r="M14" s="3">
        <f t="shared" si="3"/>
        <v>0</v>
      </c>
      <c r="N14" s="3">
        <f t="shared" si="3"/>
        <v>0</v>
      </c>
      <c r="O14" s="3">
        <f t="shared" si="3"/>
        <v>0</v>
      </c>
      <c r="P14" s="3">
        <f t="shared" si="3"/>
        <v>0</v>
      </c>
      <c r="Q14" s="3">
        <f t="shared" si="3"/>
        <v>0</v>
      </c>
      <c r="R14" s="3">
        <f t="shared" si="3"/>
        <v>0</v>
      </c>
      <c r="S14" s="3">
        <f t="shared" si="3"/>
        <v>0</v>
      </c>
      <c r="T14" s="3">
        <f t="shared" si="3"/>
        <v>0</v>
      </c>
      <c r="U14" s="3">
        <f t="shared" si="3"/>
        <v>0</v>
      </c>
      <c r="V14" s="3">
        <f t="shared" si="3"/>
        <v>0</v>
      </c>
      <c r="W14" s="3">
        <f>SUM(C14:V14)</f>
        <v>0</v>
      </c>
    </row>
  </sheetData>
  <sheetProtection algorithmName="SHA-512" hashValue="/z+9ZIcmyXkBMFpXwIzXxFGuquFeloED21u7Qjh0uYvdwkePfOm2HvWP5NwDnqgCUlenoJnpJQI1vkLFLzwvDg==" saltValue="OzpYZf+LuROzkbqh4j69JA==" spinCount="100000" sheet="1" objects="1" scenarios="1" selectLockedCells="1" selectUn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Projektdaten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 Platz</dc:creator>
  <cp:lastModifiedBy>Thieme-Czach, Stefan</cp:lastModifiedBy>
  <dcterms:created xsi:type="dcterms:W3CDTF">2013-03-14T14:57:42Z</dcterms:created>
  <dcterms:modified xsi:type="dcterms:W3CDTF">2025-05-22T09:00:34Z</dcterms:modified>
</cp:coreProperties>
</file>