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bookViews>
    <workbookView xWindow="0" yWindow="0" windowWidth="28800" windowHeight="11400"/>
  </bookViews>
  <sheets>
    <sheet name="Indikatorberechnung_SMEKUL" sheetId="3" r:id="rId1"/>
    <sheet name="weitere Daten" sheetId="2" r:id="rId2"/>
    <sheet name="Tabelle1" sheetId="4" r:id="rId3"/>
  </sheets>
  <definedNames>
    <definedName name="_xlnm.Print_Area" localSheetId="1">'weitere Daten'!$A$1:$G$140</definedName>
  </definedNames>
  <calcPr calcId="162913"/>
</workbook>
</file>

<file path=xl/calcChain.xml><?xml version="1.0" encoding="utf-8"?>
<calcChain xmlns="http://schemas.openxmlformats.org/spreadsheetml/2006/main">
  <c r="F54" i="4" l="1"/>
  <c r="F53" i="4"/>
  <c r="F52" i="4"/>
  <c r="F39" i="4"/>
  <c r="F38" i="4"/>
  <c r="F36" i="4"/>
  <c r="F35" i="4"/>
  <c r="F16" i="4"/>
  <c r="F15" i="4"/>
  <c r="F13" i="4"/>
  <c r="F12" i="4"/>
  <c r="F27" i="3"/>
  <c r="C32" i="3" s="1"/>
  <c r="C27" i="3"/>
  <c r="C31" i="3" s="1"/>
  <c r="G26" i="3"/>
  <c r="D26" i="3"/>
  <c r="G25" i="3"/>
  <c r="D25" i="3"/>
  <c r="G24" i="3"/>
  <c r="D24" i="3"/>
  <c r="G23" i="3"/>
  <c r="D23" i="3"/>
  <c r="G22" i="3"/>
  <c r="D22" i="3"/>
  <c r="G21" i="3"/>
  <c r="D21" i="3"/>
  <c r="G20" i="3"/>
  <c r="D20" i="3"/>
  <c r="G19" i="3"/>
  <c r="D19" i="3"/>
  <c r="G18" i="3"/>
  <c r="D18" i="3"/>
  <c r="G17" i="3"/>
  <c r="D17" i="3"/>
  <c r="G16" i="3"/>
  <c r="G27" i="3" s="1"/>
  <c r="C35" i="3" s="1"/>
  <c r="D16" i="3"/>
  <c r="D27" i="3" s="1"/>
  <c r="C34" i="3" l="1"/>
</calcChain>
</file>

<file path=xl/sharedStrings.xml><?xml version="1.0" encoding="utf-8"?>
<sst xmlns="http://schemas.openxmlformats.org/spreadsheetml/2006/main" count="301" uniqueCount="213">
  <si>
    <t>Antragsteller:</t>
  </si>
  <si>
    <t>Heizöl HEL [l/a]</t>
  </si>
  <si>
    <t>Faktor EEV&gt;PEV</t>
  </si>
  <si>
    <t>Strom-Mix [kWh/a]</t>
  </si>
  <si>
    <t>Holzhackschnitzel [kg/a]</t>
  </si>
  <si>
    <t>Holz-Pellets [kg/a]</t>
  </si>
  <si>
    <t>Strom Windenergie</t>
  </si>
  <si>
    <t>Faktor CO2e</t>
  </si>
  <si>
    <t>[g/kWh EEV]</t>
  </si>
  <si>
    <t>Erdgas H [m³/a]</t>
  </si>
  <si>
    <t>Strom Photovoltaik (polykristallin)</t>
  </si>
  <si>
    <t>Kohle Industrie [kg/a]</t>
  </si>
  <si>
    <t>nicht regen. Anteil</t>
  </si>
  <si>
    <t>Nahwärme Mix [kWh/a]</t>
  </si>
  <si>
    <t>Erdgas H [kWh/a] - Heizwert Hi</t>
  </si>
  <si>
    <t>Braunkohle Brikett [kg/a]</t>
  </si>
  <si>
    <t>Fernwärme Mix [kWh/a]</t>
  </si>
  <si>
    <t>Weitere Daten</t>
  </si>
  <si>
    <t>Flüssiggas [kg/a]</t>
  </si>
  <si>
    <t>Daten aus Indikatorblatt</t>
  </si>
  <si>
    <t>Energieinhalt</t>
  </si>
  <si>
    <t>kWh/Einheit</t>
  </si>
  <si>
    <t>Heizöl-Hzg 100%</t>
  </si>
  <si>
    <t>Erdgas-Hzg 100%</t>
  </si>
  <si>
    <t>Flüssiggas-Hzg 100%</t>
  </si>
  <si>
    <t>BrK-Brik-Lau-Hzg 100%</t>
  </si>
  <si>
    <t>BrK-Brik-rhei-Hzg 100%</t>
  </si>
  <si>
    <t>StK-Brik-Hzg 100%</t>
  </si>
  <si>
    <t>StK-Koks-Hzg 100%</t>
  </si>
  <si>
    <t>Erdgas-Kochen 100%</t>
  </si>
  <si>
    <t>Gas-HW-klein 100%</t>
  </si>
  <si>
    <t>Gas-HW-mittel 100%</t>
  </si>
  <si>
    <t>Gas-HW-gross 100%</t>
  </si>
  <si>
    <t>Öl-HW-klein 100%</t>
  </si>
  <si>
    <t>Öl-HW-mittel 100%</t>
  </si>
  <si>
    <t>Öl-HW-gross 100%</t>
  </si>
  <si>
    <t>Braunkohle-Kessel-WSF-Industrie-100%</t>
  </si>
  <si>
    <t>Kohle-Kessel-WSF-Industrie-100%</t>
  </si>
  <si>
    <t>Gas-Kessel-Industrie-100%</t>
  </si>
  <si>
    <t>Öl-leicht-Kessel-Industrie-100%</t>
  </si>
  <si>
    <t>Öl-schwer-Kessel-Industrie-100%</t>
  </si>
  <si>
    <t>KEV nicht-</t>
  </si>
  <si>
    <t>KEV</t>
  </si>
  <si>
    <t>KEV Summe</t>
  </si>
  <si>
    <t>erneuerbar</t>
  </si>
  <si>
    <t>andere</t>
  </si>
  <si>
    <t>Option [kWhprimär/kWhinput]</t>
  </si>
  <si>
    <t>CO2e</t>
  </si>
  <si>
    <t>g/kWhinput</t>
  </si>
  <si>
    <t>Ergebnisse aus GEMIS 4.2, Stand Okt. 2004</t>
  </si>
  <si>
    <t>Systemgrenzen:</t>
  </si>
  <si>
    <t>Gesamter Lebenszyklus inkl. Transporte + Materialvorleistung, ohne Entsorgung</t>
  </si>
  <si>
    <r>
      <t xml:space="preserve">Wärmebereitstellung, je kWh </t>
    </r>
    <r>
      <rPr>
        <b/>
        <sz val="10"/>
        <rFont val="Verdana"/>
        <family val="2"/>
      </rPr>
      <t>Endenergie (inputbezogen!)</t>
    </r>
  </si>
  <si>
    <t>Elektro-WP-Luft (mix)</t>
  </si>
  <si>
    <t>Elektro-WP-Boden (mix)</t>
  </si>
  <si>
    <t>Elektro-WP-Wasser (mix)</t>
  </si>
  <si>
    <t>Nahwärme-EFH</t>
  </si>
  <si>
    <t>Nahwärme-MFH</t>
  </si>
  <si>
    <t>Nahwärme-Mix</t>
  </si>
  <si>
    <t>Fernwärme-mix</t>
  </si>
  <si>
    <t>Fernwärme-Kohle-HKW</t>
  </si>
  <si>
    <t>Fernwärme-Gas-HKW</t>
  </si>
  <si>
    <t>Primärenergiefaktoren (KEV) sowie CO2 Äquivalent-Emissionen - Ergänzung 1</t>
  </si>
  <si>
    <t>Primärenergiefaktoren (KEV) sowie CO2 Äquivalent-Emissionen - Ergänzung 2</t>
  </si>
  <si>
    <r>
      <t xml:space="preserve">KWK-Systeme inkl. Gutschrift für KWK-Strom auf Basis </t>
    </r>
    <r>
      <rPr>
        <b/>
        <sz val="10"/>
        <rFont val="Verdana"/>
        <family val="2"/>
      </rPr>
      <t>nationalem Kraftwerksmix</t>
    </r>
  </si>
  <si>
    <t>g/kWhoutput</t>
  </si>
  <si>
    <t>Holzhackschnitzel-Hzg 10 kW</t>
  </si>
  <si>
    <t>Holzhackschnitzel-Hzg 10 kW 2010</t>
  </si>
  <si>
    <t>Holzhackschnitzel-Hzg 10 kW 2030</t>
  </si>
  <si>
    <t>Holzhackschnitzel-Hzg 50 kW</t>
  </si>
  <si>
    <t>Holzhackschnitzel-Hzg 50 kW 2010</t>
  </si>
  <si>
    <t>Holzhackschnitzel-Hzg 50 kW 2030</t>
  </si>
  <si>
    <t>Holz-Pellet-Hzg  10 kW</t>
  </si>
  <si>
    <t>Holz-Pellet-Hzg  10 kW 2010</t>
  </si>
  <si>
    <t>Holz-Pellet-Hzg  10 kW 2030</t>
  </si>
  <si>
    <t>Holz-Pellet-Hzg  50 kW</t>
  </si>
  <si>
    <t>Holz-Pellet-Hzg  50 kW 2010</t>
  </si>
  <si>
    <t>Holz-Pellet-Hzg  50 kW 2030</t>
  </si>
  <si>
    <t>Holz-HS-HW 1 MW mit Netz</t>
  </si>
  <si>
    <t>Holz-HS-HW 1 MW mit Netz 2010</t>
  </si>
  <si>
    <t>Holz-HS-HW 1 MW mit Netz 2030</t>
  </si>
  <si>
    <t>Holz-HS-HW 5 MW mit Netz</t>
  </si>
  <si>
    <t>Holz-HS-HW 5 MW mit Netz 2010</t>
  </si>
  <si>
    <t>Holz-HS-HW 5 MW mit Netz 2030</t>
  </si>
  <si>
    <t>Stroh-Ballen-Vergaser-Hzg 145 kW</t>
  </si>
  <si>
    <t>Stroh-Ballen-HW 5 MW mit Netz</t>
  </si>
  <si>
    <t>Primärenergiefaktoren (KEV) sowie CO2 Äquivalent-Emissionen - Ergänzung 3</t>
  </si>
  <si>
    <r>
      <t>biogene</t>
    </r>
    <r>
      <rPr>
        <sz val="10"/>
        <rFont val="Verdana"/>
      </rPr>
      <t xml:space="preserve"> Wärmebereitstellung, je kWh </t>
    </r>
    <r>
      <rPr>
        <b/>
        <sz val="10"/>
        <rFont val="Verdana"/>
        <family val="2"/>
      </rPr>
      <t>Nutzwärme</t>
    </r>
  </si>
  <si>
    <t>Brennholz</t>
  </si>
  <si>
    <t>*)</t>
  </si>
  <si>
    <t>*) bezogen auf Nutzwärme, nicht Input Endenergieverbrauch</t>
  </si>
  <si>
    <t>*) Ergebnisse aus GEMIS 4.3, Stand Januar 2006</t>
  </si>
  <si>
    <t>Institut für Wohnen und Umwelt, 09.01.06</t>
  </si>
  <si>
    <r>
      <t xml:space="preserve">Wärmebereitstellung, je kWh </t>
    </r>
    <r>
      <rPr>
        <b/>
        <sz val="10"/>
        <rFont val="Verdana"/>
        <family val="2"/>
      </rPr>
      <t>Nutzwärme !!!!!!</t>
    </r>
  </si>
  <si>
    <t>Stromnetz-lokal</t>
  </si>
  <si>
    <t>El-KW-Park-2000</t>
  </si>
  <si>
    <t>El-KW-Park 2010</t>
  </si>
  <si>
    <t>El-KW-Park 2020</t>
  </si>
  <si>
    <t>El-KW-Park 2030</t>
  </si>
  <si>
    <t>AKW</t>
  </si>
  <si>
    <t>BrK-rheinisch</t>
  </si>
  <si>
    <t>BrK-Lausitz</t>
  </si>
  <si>
    <t>BrK-Leipzig</t>
  </si>
  <si>
    <t>StK-D-Vollwert</t>
  </si>
  <si>
    <t>StK-Import</t>
  </si>
  <si>
    <t>Gas-GuD</t>
  </si>
  <si>
    <t>Müll-DT</t>
  </si>
  <si>
    <t>Deponiegas-KW</t>
  </si>
  <si>
    <t>Wasser-KW gross</t>
  </si>
  <si>
    <t>Wind Park mittel</t>
  </si>
  <si>
    <t>Holz-KW klein</t>
  </si>
  <si>
    <t>PV-mono</t>
  </si>
  <si>
    <t>PV-multi</t>
  </si>
  <si>
    <t>PV-amorph</t>
  </si>
  <si>
    <t>Option [kWhprimär/kWhoutput]</t>
  </si>
  <si>
    <t>Strombereitstellung, je kWh Strom</t>
  </si>
  <si>
    <t>(wenn bekannt, dann mit Jahresnutzungsgrad Heizsystem verrechnen)</t>
  </si>
  <si>
    <t>Primärenergiefaktoren (KEV) sowie CO2 Äquivalent-Emissionen - Ergänzung 4</t>
  </si>
  <si>
    <t>Raps 2000</t>
  </si>
  <si>
    <t>Raps 2010</t>
  </si>
  <si>
    <t>Raps 2020</t>
  </si>
  <si>
    <t>Raps 2030</t>
  </si>
  <si>
    <t>Raps-öko 2000</t>
  </si>
  <si>
    <t>Raps-öko 2010</t>
  </si>
  <si>
    <t>Raps-öko 2020</t>
  </si>
  <si>
    <t>Raps-öko 2030</t>
  </si>
  <si>
    <t>Sonnenblumen 2010</t>
  </si>
  <si>
    <t>Sonnenblumen 2020</t>
  </si>
  <si>
    <t>Sonnenblumen 2030</t>
  </si>
  <si>
    <t>Sonnenblumen-öko 2010</t>
  </si>
  <si>
    <t>Sonnenblumen-öko 2020</t>
  </si>
  <si>
    <t>Sonnenblumen-öko 2030</t>
  </si>
  <si>
    <t>Primärenergiefaktoren (KEV) sowie CO2 Äquivalent-Emissionen - Ergänzung 5</t>
  </si>
  <si>
    <t>Biogene Endenergiebereitstellung je kWh Endenergie</t>
  </si>
  <si>
    <r>
      <t xml:space="preserve">Bezugspunkt Endenergiebereitstellung, d.h. </t>
    </r>
    <r>
      <rPr>
        <b/>
        <sz val="10"/>
        <rFont val="Verdana"/>
        <family val="2"/>
      </rPr>
      <t>ohne Nutzung des Energieträgers</t>
    </r>
  </si>
  <si>
    <t>Quelle: GEMIS 4.8, sofern nicht anders angegeben</t>
  </si>
  <si>
    <t>GEMIS 4.2</t>
  </si>
  <si>
    <t>Ergebnisse aus GEMIS 4.8, Stand 2013, Datenbasis 2010</t>
  </si>
  <si>
    <t>[g/kWh ]</t>
  </si>
  <si>
    <t>Endenergieffizienzsteigerung und THG-Minderung für Vorhaben nach FRL EuK/2023</t>
  </si>
  <si>
    <t>[kWh/a ]</t>
  </si>
  <si>
    <t>Erdgas H - Heizwert Hi</t>
  </si>
  <si>
    <t xml:space="preserve">Flüssiggas </t>
  </si>
  <si>
    <t xml:space="preserve">Steinkohle </t>
  </si>
  <si>
    <t>Energieträger</t>
  </si>
  <si>
    <r>
      <t>CO</t>
    </r>
    <r>
      <rPr>
        <b/>
        <vertAlign val="subscript"/>
        <sz val="10"/>
        <rFont val="Verdana"/>
        <family val="2"/>
      </rPr>
      <t>2</t>
    </r>
    <r>
      <rPr>
        <b/>
        <sz val="10"/>
        <rFont val="Verdana"/>
        <family val="2"/>
      </rPr>
      <t>-Faktor 
des Energieträgers</t>
    </r>
  </si>
  <si>
    <r>
      <t xml:space="preserve">Endenergieeinsatz 
</t>
    </r>
    <r>
      <rPr>
        <b/>
        <u/>
        <sz val="10"/>
        <rFont val="Verdana"/>
        <family val="2"/>
      </rPr>
      <t>vor der</t>
    </r>
    <r>
      <rPr>
        <b/>
        <sz val="10"/>
        <rFont val="Verdana"/>
        <family val="2"/>
      </rPr>
      <t xml:space="preserve"> Maßnahme</t>
    </r>
  </si>
  <si>
    <r>
      <t>Treibhausgas-Emissionen 
vor der Maßnahme
in CO</t>
    </r>
    <r>
      <rPr>
        <b/>
        <vertAlign val="subscript"/>
        <sz val="10"/>
        <rFont val="Verdana"/>
        <family val="2"/>
      </rPr>
      <t>2-Äquivalenten</t>
    </r>
  </si>
  <si>
    <r>
      <t>Treibhausgas-Emissionen 
nach der Umsetzung
in CO</t>
    </r>
    <r>
      <rPr>
        <b/>
        <vertAlign val="subscript"/>
        <sz val="10"/>
        <rFont val="Verdana"/>
        <family val="2"/>
      </rPr>
      <t>2-Äquivalenten</t>
    </r>
  </si>
  <si>
    <t>Strom - Bezug allgemein</t>
  </si>
  <si>
    <t xml:space="preserve">Heizöl, leicht  </t>
  </si>
  <si>
    <t>Braunkohle</t>
  </si>
  <si>
    <t>Biogas - Bezug allgemein</t>
  </si>
  <si>
    <r>
      <t>Biogas - Eigenverbrauch von erneuerbaren</t>
    </r>
    <r>
      <rPr>
        <vertAlign val="superscript"/>
        <sz val="10"/>
        <rFont val="Verdana"/>
        <family val="2"/>
      </rPr>
      <t>1</t>
    </r>
  </si>
  <si>
    <t>Quelle:  Umweltbundesamt (2022): Kohlendioxid-Emissionsfaktoren für die deutsche Berichterstattung atmosphärischer Emissionen, 1990 - 2021; Umweltbundesamt (2023): CO₂-Emissionen pro Kilowattstunde Strom stiegen in 2022 sowie kfW (2023): Infoblatt CO2-Faktoren des Bundesförderung für Energie- und Ressourceneffizienz in der Wirtschaft</t>
  </si>
  <si>
    <r>
      <t>Die CO</t>
    </r>
    <r>
      <rPr>
        <vertAlign val="subscript"/>
        <sz val="10"/>
        <rFont val="Verdana"/>
        <family val="2"/>
      </rPr>
      <t>2</t>
    </r>
    <r>
      <rPr>
        <sz val="10"/>
        <rFont val="Verdana"/>
      </rPr>
      <t>-Faktoren beziehen sich auf den Heizwert. Liegt der Verbrauch der Brennstoffe brennwertbezogen vor, ist dieser vorab umzurechnen.</t>
    </r>
  </si>
  <si>
    <r>
      <t>CO</t>
    </r>
    <r>
      <rPr>
        <b/>
        <vertAlign val="subscript"/>
        <sz val="10"/>
        <rFont val="Verdana"/>
        <family val="2"/>
      </rPr>
      <t>2</t>
    </r>
    <r>
      <rPr>
        <b/>
        <sz val="10"/>
        <rFont val="Verdana"/>
        <family val="2"/>
      </rPr>
      <t>-Emissionsfaktoren (Stand 16.09.2022)</t>
    </r>
  </si>
  <si>
    <t>- Prognose des zukünftigen CO2-Faktors von Strom in Dtl. für das Jahr 2030</t>
  </si>
  <si>
    <t>Bruttostromverbrauch</t>
  </si>
  <si>
    <t>[TWh]</t>
  </si>
  <si>
    <t>Quelle</t>
  </si>
  <si>
    <t>Entwicklung des Bruttostromverbrauchs bis 2030 (bmwk.de)</t>
  </si>
  <si>
    <t>Abschätzung der Treibhausgasminderungswirkung des Klimaschutzprogramms 2030 der Bundesregierung (umweltbundesamt.de)</t>
  </si>
  <si>
    <t>Ref-Szenario</t>
  </si>
  <si>
    <t>KS-Prog.</t>
  </si>
  <si>
    <t>Anteil EE</t>
  </si>
  <si>
    <t xml:space="preserve">THG-Emissionen </t>
  </si>
  <si>
    <t>[Mio t CO2-Äquiv.]</t>
  </si>
  <si>
    <t>Ref</t>
  </si>
  <si>
    <t>Beharrung</t>
  </si>
  <si>
    <t>Inakzeptanz</t>
  </si>
  <si>
    <t>Suffizienz</t>
  </si>
  <si>
    <t>CO2-Faktor</t>
  </si>
  <si>
    <t>[t CO2/MWh]</t>
  </si>
  <si>
    <t>Studie: Wege zu einem klimaneutralen Energiesystem - Die deutsche Energiewende im Kontext gesellschaftlicher Verhaltensweisen (fraunhofer.de)</t>
  </si>
  <si>
    <t>Studienjahr</t>
  </si>
  <si>
    <t>Klimaneutrales Deutschland 2045 (agora-energiewende.de)</t>
  </si>
  <si>
    <t>Projektionsbericht 2021 für Deutschland (oeko.de)</t>
  </si>
  <si>
    <t>Kraftwerke der Energiewiert und Industrie</t>
  </si>
  <si>
    <t>Szenario 1</t>
  </si>
  <si>
    <t>Szenario 2</t>
  </si>
  <si>
    <t>Szenario 3</t>
  </si>
  <si>
    <t>Szenario 4</t>
  </si>
  <si>
    <t>Szenario 5</t>
  </si>
  <si>
    <t>Szenario 6</t>
  </si>
  <si>
    <t>- EEG 2023: Anteil EE-Strom auf 80 % steigern bis 2030</t>
  </si>
  <si>
    <t>NEP_2037_2045_V2023_2_Entwurf_Kap3.pdf (netzentwicklungsplan.de)</t>
  </si>
  <si>
    <t>BAU</t>
  </si>
  <si>
    <t>KA</t>
  </si>
  <si>
    <t>KA65</t>
  </si>
  <si>
    <t>Nettoerzeugung</t>
  </si>
  <si>
    <t>Stromsektor 2030 – Energiewirtschaftliche Auswirkungen von 65% Erneuerbare Energien und einer Reduktion der Kohleverstromung im Einklang mit den Sektorzielen des Klimaschutzplans (agora-energiewende.de)</t>
  </si>
  <si>
    <t>Ariadne-Report: Deutschland auf dem Weg
zur Klimaneutralität 2045
Szenarien und Pfade im
Modellvergleich</t>
  </si>
  <si>
    <t>ca. 0,075</t>
  </si>
  <si>
    <t>Summe</t>
  </si>
  <si>
    <t>Steigerung der Endenergieeffizienz</t>
  </si>
  <si>
    <t>Die Steigerung der Endenergieeffizienz muss mindestens 10 % betragen.</t>
  </si>
  <si>
    <t>Minderung des Endenergieverbrauchs, jährlich</t>
  </si>
  <si>
    <r>
      <t>Verringerung der Treibhausgas-Emissionen 
in CO</t>
    </r>
    <r>
      <rPr>
        <vertAlign val="subscript"/>
        <sz val="10"/>
        <rFont val="Verdana"/>
        <family val="2"/>
      </rPr>
      <t>2</t>
    </r>
    <r>
      <rPr>
        <sz val="10"/>
        <rFont val="Verdana"/>
        <family val="2"/>
      </rPr>
      <t>-Äquivalenten</t>
    </r>
  </si>
  <si>
    <t>Die Minderung der Treibhausgasemissionen muss mindestens 20 % betragen.</t>
  </si>
  <si>
    <r>
      <t>Minderung der Treibhausgasemissionen 
in CO</t>
    </r>
    <r>
      <rPr>
        <vertAlign val="subscript"/>
        <sz val="10"/>
        <rFont val="Verdana"/>
        <family val="2"/>
      </rPr>
      <t>2</t>
    </r>
    <r>
      <rPr>
        <sz val="10"/>
        <rFont val="Verdana"/>
        <family val="2"/>
      </rPr>
      <t>-Äquivalenten</t>
    </r>
  </si>
  <si>
    <t xml:space="preserve">1. Endenergieeinsatz </t>
  </si>
  <si>
    <t>2. Nachweis der Förderfähigkeit</t>
  </si>
  <si>
    <t xml:space="preserve"> [kg/a]</t>
  </si>
  <si>
    <r>
      <t xml:space="preserve">Endenergiebedarf
</t>
    </r>
    <r>
      <rPr>
        <b/>
        <u/>
        <sz val="10"/>
        <rFont val="Verdana"/>
        <family val="2"/>
      </rPr>
      <t>nach der</t>
    </r>
    <r>
      <rPr>
        <b/>
        <sz val="10"/>
        <rFont val="Verdana"/>
        <family val="2"/>
      </rPr>
      <t xml:space="preserve"> Umsetzung
(Vorausberechnung)</t>
    </r>
  </si>
  <si>
    <t>Bei Nutzung anderer, als den in der Tabelle aufgeführten, Energieträgern erfolgt eine seperate Bewertung durch das Sächsische Staatsministerium für Energie, Klimaschutz, Umwelt und Landwirtschaft. In Form einer Abstimmung vor Antragstellung.</t>
  </si>
  <si>
    <r>
      <t>Strom - Eigenverbrauch von erneuerbaren</t>
    </r>
    <r>
      <rPr>
        <vertAlign val="superscript"/>
        <sz val="10"/>
        <color rgb="FFFF0000"/>
        <rFont val="Verdana"/>
        <family val="2"/>
      </rPr>
      <t>1</t>
    </r>
  </si>
  <si>
    <r>
      <t>Strom - Umstellung von bisher fossilen Energieträger</t>
    </r>
    <r>
      <rPr>
        <vertAlign val="superscript"/>
        <sz val="10"/>
        <color rgb="FFFF0000"/>
        <rFont val="Verdana"/>
        <family val="2"/>
      </rPr>
      <t>2</t>
    </r>
  </si>
  <si>
    <r>
      <rPr>
        <vertAlign val="superscript"/>
        <sz val="8"/>
        <rFont val="Verdana"/>
        <family val="2"/>
      </rPr>
      <t>2</t>
    </r>
    <r>
      <rPr>
        <sz val="8"/>
        <rFont val="Verdana"/>
        <family val="2"/>
      </rPr>
      <t xml:space="preserve"> Bei Umstellung der Energieträgernutzung von fossilen Energieträger auf Strom, ausschließlich zur Bilanzierung des umstellungsbedingten Strom-Mehrverbrauchs. Der CO2-Faktor wird bilanziell als niedriger angenommen, da im Zeitraum der Wirksamkeit der Effizienzmaßnahme davon ausgegangen wird, dass sich der Anteil an erneuerbaren Energien deutlich erhöht.</t>
    </r>
  </si>
  <si>
    <r>
      <rPr>
        <vertAlign val="superscript"/>
        <sz val="8"/>
        <rFont val="Verdana"/>
        <family val="2"/>
      </rPr>
      <t>1</t>
    </r>
    <r>
      <rPr>
        <sz val="8"/>
        <rFont val="Verdana"/>
        <family val="2"/>
      </rPr>
      <t xml:space="preserve"> Nur bei eigener Nutzung des durch erneuerbare Energieträger  auf dem eigenen Betriebsgelände erzeugten Strom bzw. Biogases zulässig. Nicht bei bilanziellen Bezug des erneuerbaren Stromes oder Biogases zulässig.
Bei eigengenutztem Strom ist eine Stundenbilanzierung der Stromerzeugung und -nutzung für drei Referenzzeitpunkte: Frühling/ Herbst, Sommer und Winter durchzuführen und als Nachweis mit zuliefern. </t>
    </r>
  </si>
  <si>
    <t>Vorhabensbezeichnung</t>
  </si>
  <si>
    <t>Biomasse auf Holzbasis, trocken</t>
  </si>
  <si>
    <t>Formular: SAE_50101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</si>
</sst>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quot;_-;\-* #,##0.00\ &quot;€&quot;_-;_-* &quot;-&quot;??\ &quot;€&quot;_-;_-@_-"/>
    <numFmt numFmtId="43" formatCode="_-* #,##0.00_-;\-* #,##0.00_-;_-* &quot;-&quot;??_-;_-@_-"/>
    <numFmt numFmtId="164" formatCode="0.0"/>
    <numFmt numFmtId="165" formatCode="0.000"/>
    <numFmt numFmtId="166" formatCode="0.0000"/>
    <numFmt numFmtId="167" formatCode="_-* #,##0.0_-;\-* #,##0.0_-;_-* &quot;-&quot;??_-;_-@_-"/>
    <numFmt numFmtId="168" formatCode="_-* #,##0.000_-;\-* #,##0.000_-;_-* &quot;-&quot;??_-;_-@_-"/>
  </numFmts>
  <fonts count="16" x14ac:knownFonts="1">
    <font>
      <sz val="10"/>
      <name val="Verdana"/>
    </font>
    <font>
      <sz val="10"/>
      <name val="Verdana"/>
    </font>
    <font>
      <sz val="8"/>
      <name val="Verdana"/>
    </font>
    <font>
      <b/>
      <sz val="10"/>
      <name val="Verdana"/>
      <family val="2"/>
    </font>
    <font>
      <sz val="9"/>
      <name val="Verdana"/>
    </font>
    <font>
      <sz val="10"/>
      <name val="Verdana"/>
      <family val="2"/>
    </font>
    <font>
      <sz val="10"/>
      <color rgb="FFFF0000"/>
      <name val="Verdana"/>
      <family val="2"/>
    </font>
    <font>
      <b/>
      <u/>
      <sz val="10"/>
      <name val="Verdana"/>
      <family val="2"/>
    </font>
    <font>
      <b/>
      <vertAlign val="subscript"/>
      <sz val="10"/>
      <name val="Verdana"/>
      <family val="2"/>
    </font>
    <font>
      <vertAlign val="superscript"/>
      <sz val="10"/>
      <name val="Verdana"/>
      <family val="2"/>
    </font>
    <font>
      <sz val="8"/>
      <name val="Verdana"/>
      <family val="2"/>
    </font>
    <font>
      <vertAlign val="superscript"/>
      <sz val="8"/>
      <name val="Verdana"/>
      <family val="2"/>
    </font>
    <font>
      <vertAlign val="subscript"/>
      <sz val="10"/>
      <name val="Verdana"/>
      <family val="2"/>
    </font>
    <font>
      <u/>
      <sz val="10"/>
      <color theme="10"/>
      <name val="Verdana"/>
      <family val="2"/>
    </font>
    <font>
      <b/>
      <u/>
      <sz val="12"/>
      <name val="Verdana"/>
      <family val="2"/>
    </font>
    <font>
      <vertAlign val="superscript"/>
      <sz val="10"/>
      <color rgb="FFFF0000"/>
      <name val="Verdana"/>
      <family val="2"/>
    </font>
  </fonts>
  <fills count="6">
    <fill>
      <patternFill patternType="none"/>
    </fill>
    <fill>
      <patternFill patternType="gray125"/>
    </fill>
    <fill>
      <patternFill patternType="solid">
        <fgColor indexed="43"/>
        <bgColor indexed="64"/>
      </patternFill>
    </fill>
    <fill>
      <patternFill patternType="solid">
        <fgColor theme="2"/>
        <bgColor indexed="64"/>
      </patternFill>
    </fill>
    <fill>
      <patternFill patternType="solid">
        <fgColor rgb="FFFFFF99"/>
        <bgColor indexed="64"/>
      </patternFill>
    </fill>
    <fill>
      <patternFill patternType="solid">
        <fgColor rgb="FFFFFF00"/>
        <bgColor indexed="64"/>
      </patternFill>
    </fill>
  </fills>
  <borders count="15">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s>
  <cellStyleXfs count="5">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80">
    <xf numFmtId="0" fontId="0" fillId="0" borderId="0" xfId="0"/>
    <xf numFmtId="0" fontId="0" fillId="0" borderId="0" xfId="0" applyBorder="1"/>
    <xf numFmtId="0" fontId="0" fillId="0" borderId="0" xfId="0" applyFill="1" applyBorder="1"/>
    <xf numFmtId="0" fontId="0" fillId="0" borderId="0" xfId="0" applyFill="1"/>
    <xf numFmtId="0" fontId="1" fillId="0" borderId="0"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3" fillId="0" borderId="0" xfId="0" applyFont="1"/>
    <xf numFmtId="0" fontId="4"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left"/>
    </xf>
    <xf numFmtId="166" fontId="0" fillId="0" borderId="0" xfId="0" applyNumberForma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5" fillId="0" borderId="0" xfId="0" applyFont="1"/>
    <xf numFmtId="0" fontId="3" fillId="0" borderId="0" xfId="0" applyFont="1" applyAlignment="1">
      <alignment horizontal="center"/>
    </xf>
    <xf numFmtId="166" fontId="3" fillId="0" borderId="0" xfId="0" applyNumberFormat="1" applyFont="1" applyAlignment="1">
      <alignment horizontal="center"/>
    </xf>
    <xf numFmtId="2" fontId="3" fillId="0" borderId="0" xfId="0" applyNumberFormat="1" applyFont="1" applyAlignment="1">
      <alignment horizontal="center"/>
    </xf>
    <xf numFmtId="165" fontId="3" fillId="0" borderId="0" xfId="0" applyNumberFormat="1" applyFont="1" applyAlignment="1">
      <alignment horizontal="center"/>
    </xf>
    <xf numFmtId="1" fontId="3" fillId="0" borderId="0" xfId="0" applyNumberFormat="1" applyFont="1" applyAlignment="1">
      <alignment horizontal="center"/>
    </xf>
    <xf numFmtId="0" fontId="0" fillId="2" borderId="0" xfId="0" applyFill="1" applyBorder="1"/>
    <xf numFmtId="0" fontId="0" fillId="2" borderId="1" xfId="0" applyFill="1" applyBorder="1"/>
    <xf numFmtId="0" fontId="0" fillId="2" borderId="5" xfId="0" applyFill="1" applyBorder="1"/>
    <xf numFmtId="0" fontId="0" fillId="2" borderId="8" xfId="0" applyFill="1" applyBorder="1"/>
    <xf numFmtId="0" fontId="0" fillId="2" borderId="2" xfId="0" applyFill="1" applyBorder="1"/>
    <xf numFmtId="0" fontId="0" fillId="2" borderId="12" xfId="0" applyFill="1" applyBorder="1"/>
    <xf numFmtId="0" fontId="0" fillId="2" borderId="11" xfId="0" applyFill="1" applyBorder="1"/>
    <xf numFmtId="0" fontId="0" fillId="2" borderId="13" xfId="0" applyFill="1" applyBorder="1"/>
    <xf numFmtId="0" fontId="0" fillId="2" borderId="9" xfId="0" applyFill="1" applyBorder="1"/>
    <xf numFmtId="0" fontId="2" fillId="0" borderId="0" xfId="0" applyFont="1"/>
    <xf numFmtId="2" fontId="0" fillId="0" borderId="0" xfId="0" applyNumberFormat="1"/>
    <xf numFmtId="0" fontId="6" fillId="0" borderId="0" xfId="0" applyFont="1"/>
    <xf numFmtId="3" fontId="0" fillId="4" borderId="3" xfId="0" applyNumberFormat="1" applyFill="1" applyBorder="1"/>
    <xf numFmtId="0" fontId="3" fillId="0" borderId="5" xfId="0" applyFont="1" applyBorder="1" applyAlignment="1">
      <alignment wrapText="1"/>
    </xf>
    <xf numFmtId="3" fontId="0" fillId="4" borderId="14" xfId="0" applyNumberFormat="1" applyFill="1" applyBorder="1"/>
    <xf numFmtId="3" fontId="5" fillId="4" borderId="4" xfId="0" applyNumberFormat="1" applyFont="1" applyFill="1" applyBorder="1" applyAlignment="1">
      <alignment horizontal="center"/>
    </xf>
    <xf numFmtId="3" fontId="3" fillId="4" borderId="3" xfId="0" applyNumberFormat="1" applyFont="1" applyFill="1" applyBorder="1" applyAlignment="1">
      <alignment horizontal="center" wrapText="1"/>
    </xf>
    <xf numFmtId="0" fontId="3" fillId="0" borderId="3" xfId="0" applyFont="1" applyFill="1" applyBorder="1" applyAlignment="1">
      <alignment horizontal="center" wrapText="1"/>
    </xf>
    <xf numFmtId="0" fontId="5" fillId="0" borderId="14" xfId="0" applyFont="1" applyBorder="1" applyAlignment="1">
      <alignment horizontal="center"/>
    </xf>
    <xf numFmtId="0" fontId="3" fillId="3" borderId="1" xfId="0" applyFont="1" applyFill="1" applyBorder="1" applyAlignment="1">
      <alignment horizontal="center" wrapText="1"/>
    </xf>
    <xf numFmtId="0" fontId="5" fillId="3" borderId="2" xfId="0" applyFont="1" applyFill="1" applyBorder="1" applyAlignment="1">
      <alignment horizontal="center"/>
    </xf>
    <xf numFmtId="1" fontId="0" fillId="3" borderId="3" xfId="0" applyNumberFormat="1" applyFill="1" applyBorder="1" applyAlignment="1">
      <alignment horizontal="center"/>
    </xf>
    <xf numFmtId="1" fontId="0" fillId="3" borderId="14" xfId="0" applyNumberFormat="1" applyFill="1" applyBorder="1" applyAlignment="1">
      <alignment horizontal="center"/>
    </xf>
    <xf numFmtId="0" fontId="10" fillId="0" borderId="0" xfId="0" applyFont="1"/>
    <xf numFmtId="0" fontId="5" fillId="0" borderId="0" xfId="0" applyFont="1" applyBorder="1"/>
    <xf numFmtId="4" fontId="0" fillId="0" borderId="0" xfId="0" applyNumberFormat="1" applyBorder="1"/>
    <xf numFmtId="0" fontId="10" fillId="0" borderId="0" xfId="0" applyFont="1" applyFill="1" applyBorder="1"/>
    <xf numFmtId="0" fontId="5" fillId="0" borderId="0" xfId="0" quotePrefix="1" applyFont="1"/>
    <xf numFmtId="0" fontId="13" fillId="0" borderId="0" xfId="4"/>
    <xf numFmtId="9" fontId="0" fillId="0" borderId="0" xfId="0" applyNumberFormat="1"/>
    <xf numFmtId="0" fontId="0" fillId="5" borderId="0" xfId="0" applyFill="1"/>
    <xf numFmtId="0" fontId="3" fillId="5" borderId="0" xfId="0" applyFont="1" applyFill="1"/>
    <xf numFmtId="168" fontId="0" fillId="5" borderId="0" xfId="2" applyNumberFormat="1" applyFont="1" applyFill="1"/>
    <xf numFmtId="165" fontId="0" fillId="5" borderId="0" xfId="0" applyNumberFormat="1" applyFill="1"/>
    <xf numFmtId="165" fontId="0" fillId="5" borderId="0" xfId="2" applyNumberFormat="1" applyFont="1" applyFill="1"/>
    <xf numFmtId="0" fontId="5" fillId="0" borderId="0" xfId="0" applyFont="1" applyAlignment="1">
      <alignment horizontal="left"/>
    </xf>
    <xf numFmtId="168" fontId="5" fillId="5" borderId="0" xfId="2" applyNumberFormat="1" applyFont="1" applyFill="1"/>
    <xf numFmtId="0" fontId="3" fillId="0" borderId="0" xfId="0" applyFont="1" applyFill="1" applyBorder="1"/>
    <xf numFmtId="0" fontId="3" fillId="0" borderId="6" xfId="0" applyFont="1" applyFill="1" applyBorder="1"/>
    <xf numFmtId="0" fontId="3" fillId="0" borderId="7" xfId="0" applyFont="1" applyBorder="1"/>
    <xf numFmtId="1" fontId="0" fillId="3" borderId="6" xfId="0" applyNumberFormat="1" applyFill="1" applyBorder="1" applyAlignment="1">
      <alignment horizontal="center"/>
    </xf>
    <xf numFmtId="0" fontId="3" fillId="0" borderId="14" xfId="0" applyFont="1" applyBorder="1"/>
    <xf numFmtId="0" fontId="5" fillId="0" borderId="4" xfId="0" applyFont="1" applyBorder="1" applyAlignment="1">
      <alignment horizontal="center"/>
    </xf>
    <xf numFmtId="164" fontId="0" fillId="3" borderId="10" xfId="0" applyNumberFormat="1" applyFill="1" applyBorder="1" applyAlignment="1">
      <alignment horizontal="center"/>
    </xf>
    <xf numFmtId="167" fontId="0" fillId="0" borderId="3" xfId="2" applyNumberFormat="1" applyFont="1" applyBorder="1"/>
    <xf numFmtId="167" fontId="0" fillId="0" borderId="14" xfId="2" applyNumberFormat="1" applyFont="1" applyBorder="1"/>
    <xf numFmtId="43" fontId="0" fillId="0" borderId="3" xfId="2" applyNumberFormat="1" applyFont="1" applyBorder="1"/>
    <xf numFmtId="43" fontId="0" fillId="0" borderId="14" xfId="2" applyNumberFormat="1" applyFont="1" applyBorder="1"/>
    <xf numFmtId="9" fontId="0" fillId="3" borderId="4" xfId="3" applyFont="1" applyFill="1" applyBorder="1" applyAlignment="1">
      <alignment horizontal="center"/>
    </xf>
    <xf numFmtId="0" fontId="5" fillId="0" borderId="0" xfId="0" applyFont="1" applyFill="1" applyBorder="1" applyAlignment="1">
      <alignment wrapText="1"/>
    </xf>
    <xf numFmtId="0" fontId="14" fillId="0" borderId="0" xfId="0" applyFont="1"/>
    <xf numFmtId="165" fontId="0" fillId="3" borderId="3" xfId="0" applyNumberFormat="1" applyFill="1" applyBorder="1" applyAlignment="1">
      <alignment horizontal="center"/>
    </xf>
    <xf numFmtId="43" fontId="0" fillId="3" borderId="10" xfId="0" applyNumberFormat="1" applyFill="1" applyBorder="1" applyAlignment="1">
      <alignment horizontal="center"/>
    </xf>
    <xf numFmtId="0" fontId="5" fillId="0" borderId="1" xfId="0" applyFont="1" applyFill="1" applyBorder="1"/>
    <xf numFmtId="0" fontId="5" fillId="0" borderId="2" xfId="0" applyFont="1" applyFill="1" applyBorder="1"/>
    <xf numFmtId="0" fontId="0" fillId="0" borderId="2" xfId="0" applyFill="1" applyBorder="1"/>
    <xf numFmtId="0" fontId="6" fillId="0" borderId="2" xfId="0" applyFont="1" applyFill="1" applyBorder="1"/>
    <xf numFmtId="1" fontId="6" fillId="3" borderId="14" xfId="0" applyNumberFormat="1" applyFont="1" applyFill="1" applyBorder="1" applyAlignment="1">
      <alignment horizontal="center"/>
    </xf>
    <xf numFmtId="0" fontId="10" fillId="0" borderId="0" xfId="0" applyFont="1" applyAlignment="1">
      <alignment horizontal="left" vertical="top" wrapText="1"/>
    </xf>
  </cellXfs>
  <cellStyles count="5">
    <cellStyle name="Euro" xfId="1"/>
    <cellStyle name="Komma" xfId="2" builtinId="3"/>
    <cellStyle name="Link" xfId="4" builtinId="8"/>
    <cellStyle name="Prozent" xfId="3" builtinId="5"/>
    <cellStyle name="Standard" xfId="0" builtinId="0"/>
  </cellStyles>
  <dxfs count="2">
    <dxf>
      <fill>
        <patternFill>
          <bgColor rgb="FFFF0000"/>
        </patternFill>
      </fill>
    </dxf>
    <dxf>
      <fill>
        <patternFill>
          <bgColor rgb="FFFF0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ise.fraunhofer.de/content/dam/ise/de/documents/publications/studies/Fraunhofer-ISE-Studie-Wege-zu-einem-klimaneutralen-Energiesystem.pdf" TargetMode="External"/><Relationship Id="rId13" Type="http://schemas.openxmlformats.org/officeDocument/2006/relationships/hyperlink" Target="https://www.ise.fraunhofer.de/content/dam/ise/de/documents/publications/studies/Fraunhofer-ISE-Studie-Wege-zu-einem-klimaneutralen-Energiesystem.pdf" TargetMode="External"/><Relationship Id="rId18" Type="http://schemas.openxmlformats.org/officeDocument/2006/relationships/hyperlink" Target="https://www.netzentwicklungsplan.de/sites/default/files/2023-06/NEP_2037_2045_V2023_2_Entwurf_Kap3.pdf" TargetMode="External"/><Relationship Id="rId3" Type="http://schemas.openxmlformats.org/officeDocument/2006/relationships/hyperlink" Target="https://www.umweltbundesamt.de/sites/default/files/medien/5750/publikationen/2021-03-19_cc_33-2020_klimaschutzprogramm_2030_der_bundesregierung.pdf" TargetMode="External"/><Relationship Id="rId21" Type="http://schemas.openxmlformats.org/officeDocument/2006/relationships/hyperlink" Target="https://www.agora-energiewende.de/fileadmin/Projekte/2018/65_EE_und_Kohleausstieg/Foliensatz_Kohleausstieg_2030_65_Aurora_Energy_Research.pdf" TargetMode="External"/><Relationship Id="rId7" Type="http://schemas.openxmlformats.org/officeDocument/2006/relationships/hyperlink" Target="https://www.ise.fraunhofer.de/content/dam/ise/de/documents/publications/studies/Fraunhofer-ISE-Studie-Wege-zu-einem-klimaneutralen-Energiesystem.pdf" TargetMode="External"/><Relationship Id="rId12" Type="http://schemas.openxmlformats.org/officeDocument/2006/relationships/hyperlink" Target="https://www.ise.fraunhofer.de/content/dam/ise/de/documents/publications/studies/Fraunhofer-ISE-Studie-Wege-zu-einem-klimaneutralen-Energiesystem.pdf" TargetMode="External"/><Relationship Id="rId17" Type="http://schemas.openxmlformats.org/officeDocument/2006/relationships/hyperlink" Target="https://www.oeko.de/fileadmin/oekodoc/projektionsbericht_2021_bf.pdf" TargetMode="External"/><Relationship Id="rId2" Type="http://schemas.openxmlformats.org/officeDocument/2006/relationships/hyperlink" Target="https://www.bmwk.de/Redaktion/DE/Downloads/E/prognos-bruttostromverbrauch-2018-2030.pdf?__blob=publicationFile&amp;v=1" TargetMode="External"/><Relationship Id="rId16" Type="http://schemas.openxmlformats.org/officeDocument/2006/relationships/hyperlink" Target="https://www.oeko.de/fileadmin/oekodoc/projektionsbericht_2021_bf.pdf" TargetMode="External"/><Relationship Id="rId20" Type="http://schemas.openxmlformats.org/officeDocument/2006/relationships/hyperlink" Target="https://www.agora-energiewende.de/fileadmin/Projekte/2018/65_EE_und_Kohleausstieg/Foliensatz_Kohleausstieg_2030_65_Aurora_Energy_Research.pdf" TargetMode="External"/><Relationship Id="rId1" Type="http://schemas.openxmlformats.org/officeDocument/2006/relationships/hyperlink" Target="https://www.bmwk.de/Redaktion/DE/Downloads/E/prognos-bruttostromverbrauch-2018-2030.pdf?__blob=publicationFile&amp;v=1" TargetMode="External"/><Relationship Id="rId6" Type="http://schemas.openxmlformats.org/officeDocument/2006/relationships/hyperlink" Target="https://www.umweltbundesamt.de/sites/default/files/medien/5750/publikationen/2021-03-19_cc_33-2020_klimaschutzprogramm_2030_der_bundesregierung.pdf" TargetMode="External"/><Relationship Id="rId11" Type="http://schemas.openxmlformats.org/officeDocument/2006/relationships/hyperlink" Target="https://www.ise.fraunhofer.de/content/dam/ise/de/documents/publications/studies/Fraunhofer-ISE-Studie-Wege-zu-einem-klimaneutralen-Energiesystem.pdf" TargetMode="External"/><Relationship Id="rId5" Type="http://schemas.openxmlformats.org/officeDocument/2006/relationships/hyperlink" Target="https://www.umweltbundesamt.de/sites/default/files/medien/5750/publikationen/2021-03-19_cc_33-2020_klimaschutzprogramm_2030_der_bundesregierung.pdf" TargetMode="External"/><Relationship Id="rId15" Type="http://schemas.openxmlformats.org/officeDocument/2006/relationships/hyperlink" Target="https://static.agora-energiewende.de/fileadmin/Projekte/2021/2021_01_DE_KNDE2045/KNDE2045_Langfassung.pdf" TargetMode="External"/><Relationship Id="rId10" Type="http://schemas.openxmlformats.org/officeDocument/2006/relationships/hyperlink" Target="https://www.ise.fraunhofer.de/content/dam/ise/de/documents/publications/studies/Fraunhofer-ISE-Studie-Wege-zu-einem-klimaneutralen-Energiesystem.pdf" TargetMode="External"/><Relationship Id="rId19" Type="http://schemas.openxmlformats.org/officeDocument/2006/relationships/hyperlink" Target="https://www.netzentwicklungsplan.de/sites/default/files/2023-06/NEP_2037_2045_V2023_2_Entwurf_Kap3.pdf" TargetMode="External"/><Relationship Id="rId4" Type="http://schemas.openxmlformats.org/officeDocument/2006/relationships/hyperlink" Target="https://www.umweltbundesamt.de/sites/default/files/medien/5750/publikationen/2021-03-19_cc_33-2020_klimaschutzprogramm_2030_der_bundesregierung.pdf" TargetMode="External"/><Relationship Id="rId9" Type="http://schemas.openxmlformats.org/officeDocument/2006/relationships/hyperlink" Target="https://www.ise.fraunhofer.de/content/dam/ise/de/documents/publications/studies/Fraunhofer-ISE-Studie-Wege-zu-einem-klimaneutralen-Energiesystem.pdf" TargetMode="External"/><Relationship Id="rId14" Type="http://schemas.openxmlformats.org/officeDocument/2006/relationships/hyperlink" Target="https://www.ise.fraunhofer.de/content/dam/ise/de/documents/publications/studies/Fraunhofer-ISE-Studie-Wege-zu-einem-klimaneutralen-Energiesystem.pdf" TargetMode="External"/><Relationship Id="rId22"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topLeftCell="A34" zoomScale="110" zoomScaleNormal="110" workbookViewId="0">
      <selection activeCell="A3" sqref="A3"/>
    </sheetView>
  </sheetViews>
  <sheetFormatPr baseColWidth="10" defaultRowHeight="12.75" x14ac:dyDescent="0.2"/>
  <cols>
    <col min="1" max="1" width="51.5" customWidth="1"/>
    <col min="2" max="2" width="19.25" customWidth="1"/>
    <col min="3" max="3" width="23" customWidth="1"/>
    <col min="4" max="4" width="26.75" customWidth="1"/>
    <col min="5" max="5" width="4.625" customWidth="1"/>
    <col min="6" max="6" width="21.875" customWidth="1"/>
    <col min="7" max="7" width="29" customWidth="1"/>
    <col min="8" max="8" width="10.125" customWidth="1"/>
  </cols>
  <sheetData>
    <row r="1" spans="1:7" x14ac:dyDescent="0.2">
      <c r="A1" s="7" t="s">
        <v>139</v>
      </c>
    </row>
    <row r="2" spans="1:7" ht="13.5" thickBot="1" x14ac:dyDescent="0.25">
      <c r="A2" s="32" t="s">
        <v>212</v>
      </c>
    </row>
    <row r="3" spans="1:7" x14ac:dyDescent="0.2">
      <c r="A3" t="s">
        <v>0</v>
      </c>
      <c r="B3" s="22"/>
      <c r="C3" s="23"/>
      <c r="D3" s="23"/>
      <c r="E3" s="23"/>
      <c r="F3" s="24"/>
    </row>
    <row r="4" spans="1:7" x14ac:dyDescent="0.2">
      <c r="B4" s="25"/>
      <c r="C4" s="21"/>
      <c r="D4" s="21"/>
      <c r="E4" s="21"/>
      <c r="F4" s="26"/>
    </row>
    <row r="5" spans="1:7" ht="13.5" thickBot="1" x14ac:dyDescent="0.25">
      <c r="B5" s="27"/>
      <c r="C5" s="28"/>
      <c r="D5" s="28"/>
      <c r="E5" s="28"/>
      <c r="F5" s="29"/>
    </row>
    <row r="6" spans="1:7" ht="13.5" thickBot="1" x14ac:dyDescent="0.25"/>
    <row r="7" spans="1:7" x14ac:dyDescent="0.2">
      <c r="A7" t="s">
        <v>210</v>
      </c>
      <c r="B7" s="22"/>
      <c r="C7" s="23"/>
      <c r="D7" s="23"/>
      <c r="E7" s="23"/>
      <c r="F7" s="24"/>
    </row>
    <row r="8" spans="1:7" ht="13.5" thickBot="1" x14ac:dyDescent="0.25">
      <c r="A8" s="1"/>
      <c r="B8" s="27"/>
      <c r="C8" s="28"/>
      <c r="D8" s="28"/>
      <c r="E8" s="28"/>
      <c r="F8" s="29"/>
    </row>
    <row r="9" spans="1:7" x14ac:dyDescent="0.2">
      <c r="A9" s="1"/>
      <c r="B9" s="1"/>
      <c r="C9" s="1"/>
      <c r="D9" s="1"/>
      <c r="E9" s="1"/>
    </row>
    <row r="10" spans="1:7" ht="14.25" x14ac:dyDescent="0.25">
      <c r="A10" s="15" t="s">
        <v>155</v>
      </c>
    </row>
    <row r="11" spans="1:7" x14ac:dyDescent="0.2">
      <c r="C11" s="3"/>
      <c r="D11" s="30"/>
    </row>
    <row r="12" spans="1:7" ht="15" x14ac:dyDescent="0.2">
      <c r="A12" s="71" t="s">
        <v>201</v>
      </c>
      <c r="C12" s="2"/>
      <c r="D12" s="30"/>
    </row>
    <row r="13" spans="1:7" ht="13.5" thickBot="1" x14ac:dyDescent="0.25">
      <c r="C13" s="3"/>
    </row>
    <row r="14" spans="1:7" ht="45" customHeight="1" x14ac:dyDescent="0.25">
      <c r="A14" s="34" t="s">
        <v>144</v>
      </c>
      <c r="B14" s="40" t="s">
        <v>145</v>
      </c>
      <c r="C14" s="37" t="s">
        <v>146</v>
      </c>
      <c r="D14" s="38" t="s">
        <v>147</v>
      </c>
      <c r="F14" s="37" t="s">
        <v>204</v>
      </c>
      <c r="G14" s="38" t="s">
        <v>148</v>
      </c>
    </row>
    <row r="15" spans="1:7" ht="13.5" thickBot="1" x14ac:dyDescent="0.25">
      <c r="A15" s="7"/>
      <c r="B15" s="41" t="s">
        <v>138</v>
      </c>
      <c r="C15" s="36" t="s">
        <v>140</v>
      </c>
      <c r="D15" s="39" t="s">
        <v>203</v>
      </c>
      <c r="F15" s="36" t="s">
        <v>140</v>
      </c>
      <c r="G15" s="63" t="s">
        <v>203</v>
      </c>
    </row>
    <row r="16" spans="1:7" x14ac:dyDescent="0.2">
      <c r="A16" s="74" t="s">
        <v>149</v>
      </c>
      <c r="B16" s="42">
        <v>498</v>
      </c>
      <c r="C16" s="33">
        <v>0</v>
      </c>
      <c r="D16" s="65">
        <f>C16*B16/1000</f>
        <v>0</v>
      </c>
      <c r="F16" s="35">
        <v>0</v>
      </c>
      <c r="G16" s="67">
        <f>F16*B16/10^3</f>
        <v>0</v>
      </c>
    </row>
    <row r="17" spans="1:7" ht="15" x14ac:dyDescent="0.2">
      <c r="A17" s="77" t="s">
        <v>206</v>
      </c>
      <c r="B17" s="78">
        <v>0</v>
      </c>
      <c r="C17" s="35">
        <v>0</v>
      </c>
      <c r="D17" s="66">
        <f t="shared" ref="D17:D26" si="0">C17*B17/1000</f>
        <v>0</v>
      </c>
      <c r="F17" s="35">
        <v>0</v>
      </c>
      <c r="G17" s="68">
        <f t="shared" ref="G17:G26" si="1">F17*B17/10^3</f>
        <v>0</v>
      </c>
    </row>
    <row r="18" spans="1:7" ht="15" x14ac:dyDescent="0.2">
      <c r="A18" s="77" t="s">
        <v>207</v>
      </c>
      <c r="B18" s="78">
        <v>150</v>
      </c>
      <c r="C18" s="35">
        <v>0</v>
      </c>
      <c r="D18" s="66">
        <f t="shared" si="0"/>
        <v>0</v>
      </c>
      <c r="F18" s="35">
        <v>0</v>
      </c>
      <c r="G18" s="68">
        <f t="shared" si="1"/>
        <v>0</v>
      </c>
    </row>
    <row r="19" spans="1:7" x14ac:dyDescent="0.2">
      <c r="A19" s="76" t="s">
        <v>150</v>
      </c>
      <c r="B19" s="43">
        <v>266</v>
      </c>
      <c r="C19" s="35">
        <v>0</v>
      </c>
      <c r="D19" s="66">
        <f t="shared" si="0"/>
        <v>0</v>
      </c>
      <c r="F19" s="35">
        <v>0</v>
      </c>
      <c r="G19" s="68">
        <f t="shared" si="1"/>
        <v>0</v>
      </c>
    </row>
    <row r="20" spans="1:7" x14ac:dyDescent="0.2">
      <c r="A20" s="76" t="s">
        <v>141</v>
      </c>
      <c r="B20" s="43">
        <v>201</v>
      </c>
      <c r="C20" s="35">
        <v>0</v>
      </c>
      <c r="D20" s="66">
        <f t="shared" si="0"/>
        <v>0</v>
      </c>
      <c r="F20" s="35">
        <v>0</v>
      </c>
      <c r="G20" s="68">
        <f t="shared" si="1"/>
        <v>0</v>
      </c>
    </row>
    <row r="21" spans="1:7" x14ac:dyDescent="0.2">
      <c r="A21" s="75" t="s">
        <v>142</v>
      </c>
      <c r="B21" s="43">
        <v>239</v>
      </c>
      <c r="C21" s="35">
        <v>0</v>
      </c>
      <c r="D21" s="66">
        <f t="shared" si="0"/>
        <v>0</v>
      </c>
      <c r="F21" s="35">
        <v>0</v>
      </c>
      <c r="G21" s="68">
        <f t="shared" si="1"/>
        <v>0</v>
      </c>
    </row>
    <row r="22" spans="1:7" x14ac:dyDescent="0.2">
      <c r="A22" s="75" t="s">
        <v>151</v>
      </c>
      <c r="B22" s="43">
        <v>381</v>
      </c>
      <c r="C22" s="35">
        <v>0</v>
      </c>
      <c r="D22" s="66">
        <f t="shared" si="0"/>
        <v>0</v>
      </c>
      <c r="F22" s="35">
        <v>0</v>
      </c>
      <c r="G22" s="68">
        <f t="shared" si="1"/>
        <v>0</v>
      </c>
    </row>
    <row r="23" spans="1:7" x14ac:dyDescent="0.2">
      <c r="A23" s="75" t="s">
        <v>143</v>
      </c>
      <c r="B23" s="43">
        <v>338</v>
      </c>
      <c r="C23" s="35">
        <v>0</v>
      </c>
      <c r="D23" s="66">
        <f t="shared" si="0"/>
        <v>0</v>
      </c>
      <c r="F23" s="35">
        <v>0</v>
      </c>
      <c r="G23" s="68">
        <f t="shared" si="1"/>
        <v>0</v>
      </c>
    </row>
    <row r="24" spans="1:7" x14ac:dyDescent="0.2">
      <c r="A24" s="77" t="s">
        <v>211</v>
      </c>
      <c r="B24" s="78">
        <v>388</v>
      </c>
      <c r="C24" s="35">
        <v>0</v>
      </c>
      <c r="D24" s="66">
        <f t="shared" si="0"/>
        <v>0</v>
      </c>
      <c r="F24" s="35">
        <v>0</v>
      </c>
      <c r="G24" s="68">
        <f t="shared" si="1"/>
        <v>0</v>
      </c>
    </row>
    <row r="25" spans="1:7" x14ac:dyDescent="0.2">
      <c r="A25" s="75" t="s">
        <v>152</v>
      </c>
      <c r="B25" s="43">
        <v>326</v>
      </c>
      <c r="C25" s="35">
        <v>0</v>
      </c>
      <c r="D25" s="66">
        <f t="shared" si="0"/>
        <v>0</v>
      </c>
      <c r="F25" s="35">
        <v>0</v>
      </c>
      <c r="G25" s="68">
        <f t="shared" si="1"/>
        <v>0</v>
      </c>
    </row>
    <row r="26" spans="1:7" ht="15.75" thickBot="1" x14ac:dyDescent="0.25">
      <c r="A26" s="75" t="s">
        <v>153</v>
      </c>
      <c r="B26" s="43">
        <v>152</v>
      </c>
      <c r="C26" s="35">
        <v>0</v>
      </c>
      <c r="D26" s="66">
        <f t="shared" si="0"/>
        <v>0</v>
      </c>
      <c r="F26" s="35">
        <v>0</v>
      </c>
      <c r="G26" s="68">
        <f t="shared" si="1"/>
        <v>0</v>
      </c>
    </row>
    <row r="27" spans="1:7" ht="13.5" thickBot="1" x14ac:dyDescent="0.25">
      <c r="A27" s="59" t="s">
        <v>194</v>
      </c>
      <c r="B27" s="60"/>
      <c r="C27" s="61">
        <f>SUM(C16:C26)</f>
        <v>0</v>
      </c>
      <c r="D27" s="64">
        <f>SUM(D16:D26)</f>
        <v>0</v>
      </c>
      <c r="E27" s="62"/>
      <c r="F27" s="61">
        <f>SUM(F16:F26)</f>
        <v>0</v>
      </c>
      <c r="G27" s="73">
        <f>SUM(G16:G26)</f>
        <v>0</v>
      </c>
    </row>
    <row r="28" spans="1:7" s="3" customFormat="1" x14ac:dyDescent="0.2">
      <c r="A28" s="58"/>
      <c r="B28" s="58"/>
      <c r="C28" s="58"/>
      <c r="D28" s="58"/>
      <c r="E28" s="58"/>
      <c r="F28" s="58"/>
      <c r="G28" s="58"/>
    </row>
    <row r="29" spans="1:7" ht="15" x14ac:dyDescent="0.2">
      <c r="A29" s="71" t="s">
        <v>202</v>
      </c>
      <c r="B29" s="58"/>
      <c r="C29" s="58"/>
      <c r="D29" s="58"/>
      <c r="E29" s="58"/>
      <c r="F29" s="58"/>
      <c r="G29" s="58"/>
    </row>
    <row r="30" spans="1:7" s="3" customFormat="1" ht="13.5" thickBot="1" x14ac:dyDescent="0.25">
      <c r="A30" s="58"/>
      <c r="B30" s="58"/>
      <c r="C30" s="58"/>
      <c r="D30" s="58"/>
      <c r="E30" s="58"/>
      <c r="F30" s="58"/>
      <c r="G30" s="58"/>
    </row>
    <row r="31" spans="1:7" x14ac:dyDescent="0.2">
      <c r="A31" s="45" t="s">
        <v>197</v>
      </c>
      <c r="B31" s="45" t="s">
        <v>140</v>
      </c>
      <c r="C31" s="42">
        <f>C27-F27</f>
        <v>0</v>
      </c>
      <c r="E31" s="45"/>
      <c r="F31" s="45"/>
      <c r="G31" s="46"/>
    </row>
    <row r="32" spans="1:7" ht="13.5" thickBot="1" x14ac:dyDescent="0.25">
      <c r="A32" s="45" t="s">
        <v>195</v>
      </c>
      <c r="B32" s="45"/>
      <c r="C32" s="69" t="e">
        <f>1-((F27*100/C27)/100)</f>
        <v>#DIV/0!</v>
      </c>
      <c r="D32" s="45" t="s">
        <v>196</v>
      </c>
      <c r="E32" s="45"/>
      <c r="F32" s="45"/>
      <c r="G32" s="46"/>
    </row>
    <row r="33" spans="1:7" ht="13.5" thickBot="1" x14ac:dyDescent="0.25"/>
    <row r="34" spans="1:7" ht="27" x14ac:dyDescent="0.25">
      <c r="A34" s="70" t="s">
        <v>200</v>
      </c>
      <c r="B34" s="45" t="s">
        <v>203</v>
      </c>
      <c r="C34" s="72">
        <f>D27-G27</f>
        <v>0</v>
      </c>
      <c r="D34" s="45"/>
      <c r="E34" s="45"/>
      <c r="F34" s="45"/>
      <c r="G34" s="46"/>
    </row>
    <row r="35" spans="1:7" ht="27.75" thickBot="1" x14ac:dyDescent="0.3">
      <c r="A35" s="70" t="s">
        <v>198</v>
      </c>
      <c r="B35" s="45"/>
      <c r="C35" s="69" t="e">
        <f>1-((G27*100/D27)/100)</f>
        <v>#DIV/0!</v>
      </c>
      <c r="D35" s="45" t="s">
        <v>199</v>
      </c>
      <c r="E35" s="45"/>
      <c r="F35" s="45"/>
      <c r="G35" s="46"/>
    </row>
    <row r="36" spans="1:7" x14ac:dyDescent="0.2">
      <c r="A36" s="45"/>
      <c r="B36" s="45"/>
      <c r="C36" s="45"/>
      <c r="D36" s="45"/>
      <c r="E36" s="45"/>
      <c r="F36" s="45"/>
      <c r="G36" s="46"/>
    </row>
    <row r="37" spans="1:7" x14ac:dyDescent="0.2">
      <c r="A37" s="47" t="s">
        <v>205</v>
      </c>
    </row>
    <row r="38" spans="1:7" ht="40.5" customHeight="1" x14ac:dyDescent="0.2">
      <c r="A38" s="79" t="s">
        <v>209</v>
      </c>
      <c r="B38" s="79"/>
      <c r="C38" s="79"/>
      <c r="D38" s="79"/>
      <c r="E38" s="79"/>
      <c r="F38" s="79"/>
      <c r="G38" s="79"/>
    </row>
    <row r="39" spans="1:7" x14ac:dyDescent="0.2">
      <c r="A39" s="44" t="s">
        <v>208</v>
      </c>
    </row>
    <row r="40" spans="1:7" x14ac:dyDescent="0.2">
      <c r="A40" s="44" t="s">
        <v>154</v>
      </c>
    </row>
  </sheetData>
  <mergeCells count="1">
    <mergeCell ref="A38:G38"/>
  </mergeCells>
  <conditionalFormatting sqref="C32">
    <cfRule type="cellIs" dxfId="1" priority="3" operator="lessThan">
      <formula>0.1</formula>
    </cfRule>
  </conditionalFormatting>
  <conditionalFormatting sqref="C35">
    <cfRule type="cellIs" dxfId="0" priority="1" operator="lessThan">
      <formula>0.2</formula>
    </cfRule>
  </conditionalFormatting>
  <pageMargins left="0.78740157499999996" right="0.78740157499999996" top="0.984251969" bottom="0.984251969" header="0.4921259845" footer="0.4921259845"/>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3"/>
  <sheetViews>
    <sheetView topLeftCell="A136" zoomScaleNormal="100" workbookViewId="0">
      <selection activeCell="E177" sqref="E177"/>
    </sheetView>
  </sheetViews>
  <sheetFormatPr baseColWidth="10" defaultRowHeight="12.75" x14ac:dyDescent="0.2"/>
  <cols>
    <col min="1" max="1" width="30.5" customWidth="1"/>
    <col min="2" max="2" width="11.375" customWidth="1"/>
    <col min="3" max="3" width="13.5" customWidth="1"/>
    <col min="4" max="4" width="11.125" customWidth="1"/>
    <col min="5" max="5" width="8.875" customWidth="1"/>
    <col min="6" max="6" width="12.625" customWidth="1"/>
    <col min="7" max="7" width="10.25" customWidth="1"/>
  </cols>
  <sheetData>
    <row r="2" spans="1:7" x14ac:dyDescent="0.2">
      <c r="A2" s="7" t="s">
        <v>17</v>
      </c>
    </row>
    <row r="4" spans="1:7" x14ac:dyDescent="0.2">
      <c r="A4" t="s">
        <v>135</v>
      </c>
    </row>
    <row r="6" spans="1:7" x14ac:dyDescent="0.2">
      <c r="A6" s="7" t="s">
        <v>19</v>
      </c>
      <c r="B6" t="s">
        <v>20</v>
      </c>
      <c r="C6" s="6" t="s">
        <v>2</v>
      </c>
      <c r="D6" s="6" t="s">
        <v>7</v>
      </c>
      <c r="G6" s="10"/>
    </row>
    <row r="7" spans="1:7" x14ac:dyDescent="0.2">
      <c r="B7" t="s">
        <v>21</v>
      </c>
      <c r="C7" s="8" t="s">
        <v>12</v>
      </c>
      <c r="D7" s="4" t="s">
        <v>8</v>
      </c>
      <c r="G7" s="9"/>
    </row>
    <row r="8" spans="1:7" x14ac:dyDescent="0.2">
      <c r="A8" t="s">
        <v>3</v>
      </c>
      <c r="B8" s="12">
        <v>1</v>
      </c>
      <c r="C8" s="12">
        <v>1.8594583298716332</v>
      </c>
      <c r="D8" s="13">
        <v>580.14789760537383</v>
      </c>
    </row>
    <row r="9" spans="1:7" x14ac:dyDescent="0.2">
      <c r="A9" t="s">
        <v>1</v>
      </c>
      <c r="B9" s="12">
        <v>9.9700000000000006</v>
      </c>
      <c r="C9" s="12">
        <v>1.1696647781340788</v>
      </c>
      <c r="D9" s="13">
        <v>318.82567310773345</v>
      </c>
    </row>
    <row r="10" spans="1:7" x14ac:dyDescent="0.2">
      <c r="A10" t="s">
        <v>9</v>
      </c>
      <c r="B10" s="12">
        <v>10.4</v>
      </c>
      <c r="C10" s="12">
        <v>1.1472784488686802</v>
      </c>
      <c r="D10" s="13">
        <v>246.03261848489703</v>
      </c>
    </row>
    <row r="11" spans="1:7" x14ac:dyDescent="0.2">
      <c r="A11" t="s">
        <v>14</v>
      </c>
      <c r="B11" s="12">
        <v>1</v>
      </c>
      <c r="C11" s="12">
        <v>1.1472784488686802</v>
      </c>
      <c r="D11" s="13">
        <v>246.03261848489703</v>
      </c>
    </row>
    <row r="12" spans="1:7" x14ac:dyDescent="0.2">
      <c r="A12" t="s">
        <v>18</v>
      </c>
      <c r="B12" s="12">
        <v>12.9</v>
      </c>
      <c r="C12" s="12">
        <v>1.1307410017448292</v>
      </c>
      <c r="D12" s="13">
        <v>269.34642369821705</v>
      </c>
    </row>
    <row r="13" spans="1:7" x14ac:dyDescent="0.2">
      <c r="A13" t="s">
        <v>15</v>
      </c>
      <c r="B13" s="12">
        <v>5.6</v>
      </c>
      <c r="C13" s="12">
        <v>1.0926600917221243</v>
      </c>
      <c r="D13" s="13">
        <v>407.38787272968329</v>
      </c>
    </row>
    <row r="14" spans="1:7" x14ac:dyDescent="0.2">
      <c r="A14" t="s">
        <v>11</v>
      </c>
      <c r="B14" s="12">
        <v>7.97</v>
      </c>
      <c r="C14" s="12">
        <v>1.08</v>
      </c>
      <c r="D14" s="13">
        <v>437.91725534434897</v>
      </c>
    </row>
    <row r="15" spans="1:7" x14ac:dyDescent="0.2">
      <c r="A15" t="s">
        <v>4</v>
      </c>
      <c r="B15" s="12">
        <v>4.3</v>
      </c>
      <c r="C15" s="12">
        <v>6.5808358994758495E-2</v>
      </c>
      <c r="D15" s="13">
        <v>24.767316210265047</v>
      </c>
      <c r="E15" t="s">
        <v>89</v>
      </c>
    </row>
    <row r="16" spans="1:7" x14ac:dyDescent="0.2">
      <c r="A16" t="s">
        <v>5</v>
      </c>
      <c r="B16" s="12">
        <v>4.9000000000000004</v>
      </c>
      <c r="C16" s="12">
        <v>8.5537036265950064E-2</v>
      </c>
      <c r="D16" s="13">
        <v>28.314657392062699</v>
      </c>
      <c r="E16" t="s">
        <v>89</v>
      </c>
    </row>
    <row r="17" spans="1:6" x14ac:dyDescent="0.2">
      <c r="A17" t="s">
        <v>13</v>
      </c>
      <c r="B17" s="12">
        <v>1</v>
      </c>
      <c r="C17" s="12">
        <v>0.62</v>
      </c>
      <c r="D17" s="13">
        <v>97.7</v>
      </c>
      <c r="E17" t="s">
        <v>89</v>
      </c>
      <c r="F17" t="s">
        <v>136</v>
      </c>
    </row>
    <row r="18" spans="1:6" x14ac:dyDescent="0.2">
      <c r="A18" t="s">
        <v>16</v>
      </c>
      <c r="B18" s="12">
        <v>1</v>
      </c>
      <c r="C18" s="12">
        <v>0.90999415865969646</v>
      </c>
      <c r="D18" s="13">
        <v>254.66952024684792</v>
      </c>
      <c r="E18" t="s">
        <v>89</v>
      </c>
    </row>
    <row r="20" spans="1:6" x14ac:dyDescent="0.2">
      <c r="A20" s="15" t="s">
        <v>3</v>
      </c>
      <c r="B20" s="12">
        <v>1</v>
      </c>
      <c r="C20" s="12">
        <v>2.65</v>
      </c>
      <c r="D20" s="13">
        <v>641.29999999999995</v>
      </c>
    </row>
    <row r="21" spans="1:6" x14ac:dyDescent="0.2">
      <c r="A21" t="s">
        <v>10</v>
      </c>
      <c r="B21" s="12">
        <v>1</v>
      </c>
      <c r="C21" s="12">
        <v>0.4</v>
      </c>
      <c r="D21" s="13">
        <v>123.6</v>
      </c>
    </row>
    <row r="22" spans="1:6" x14ac:dyDescent="0.2">
      <c r="A22" t="s">
        <v>6</v>
      </c>
      <c r="B22" s="12">
        <v>1</v>
      </c>
      <c r="C22" s="12">
        <v>0.04</v>
      </c>
      <c r="D22" s="13">
        <v>19.3</v>
      </c>
    </row>
    <row r="25" spans="1:6" x14ac:dyDescent="0.2">
      <c r="A25" t="s">
        <v>90</v>
      </c>
    </row>
    <row r="26" spans="1:6" x14ac:dyDescent="0.2">
      <c r="A26" t="s">
        <v>116</v>
      </c>
    </row>
    <row r="29" spans="1:6" x14ac:dyDescent="0.2">
      <c r="A29" s="7" t="s">
        <v>62</v>
      </c>
    </row>
    <row r="31" spans="1:6" x14ac:dyDescent="0.2">
      <c r="A31" t="s">
        <v>46</v>
      </c>
      <c r="B31" s="5" t="s">
        <v>43</v>
      </c>
      <c r="C31" s="16" t="s">
        <v>41</v>
      </c>
      <c r="D31" s="5" t="s">
        <v>42</v>
      </c>
      <c r="E31" s="16" t="s">
        <v>47</v>
      </c>
    </row>
    <row r="32" spans="1:6" x14ac:dyDescent="0.2">
      <c r="C32" s="16" t="s">
        <v>44</v>
      </c>
      <c r="D32" s="5" t="s">
        <v>44</v>
      </c>
      <c r="E32" s="16" t="s">
        <v>48</v>
      </c>
    </row>
    <row r="33" spans="1:5" x14ac:dyDescent="0.2">
      <c r="A33" t="s">
        <v>22</v>
      </c>
      <c r="B33" s="11">
        <v>1.1779568533507538</v>
      </c>
      <c r="C33" s="17">
        <v>1.1696647781340788</v>
      </c>
      <c r="D33" s="11">
        <v>8.2920752166750558E-3</v>
      </c>
      <c r="E33" s="18">
        <v>318.82567310773345</v>
      </c>
    </row>
    <row r="34" spans="1:5" x14ac:dyDescent="0.2">
      <c r="A34" t="s">
        <v>23</v>
      </c>
      <c r="B34" s="11">
        <v>1.1540770248776717</v>
      </c>
      <c r="C34" s="17">
        <v>1.1472784488686802</v>
      </c>
      <c r="D34" s="11">
        <v>6.7985760089916362E-3</v>
      </c>
      <c r="E34" s="18">
        <v>246.03261848489703</v>
      </c>
    </row>
    <row r="35" spans="1:5" x14ac:dyDescent="0.2">
      <c r="A35" t="s">
        <v>24</v>
      </c>
      <c r="B35" s="11">
        <v>1.1405988546480745</v>
      </c>
      <c r="C35" s="17">
        <v>1.1307410017448292</v>
      </c>
      <c r="D35" s="11">
        <v>9.8578529032455221E-3</v>
      </c>
      <c r="E35" s="18">
        <v>269.34642369821705</v>
      </c>
    </row>
    <row r="36" spans="1:5" x14ac:dyDescent="0.2">
      <c r="A36" t="s">
        <v>25</v>
      </c>
      <c r="B36" s="11">
        <v>1.0966732705853923</v>
      </c>
      <c r="C36" s="17">
        <v>1.0926600917221243</v>
      </c>
      <c r="D36" s="11">
        <v>4.0131788632680639E-3</v>
      </c>
      <c r="E36" s="18">
        <v>407.38787272968329</v>
      </c>
    </row>
    <row r="37" spans="1:5" x14ac:dyDescent="0.2">
      <c r="A37" t="s">
        <v>26</v>
      </c>
      <c r="B37" s="11">
        <v>1.2311232926100653</v>
      </c>
      <c r="C37" s="17">
        <v>1.221815110033744</v>
      </c>
      <c r="D37" s="11">
        <v>9.308182576321147E-3</v>
      </c>
      <c r="E37" s="18">
        <v>454.55296843954045</v>
      </c>
    </row>
    <row r="38" spans="1:5" x14ac:dyDescent="0.2">
      <c r="A38" t="s">
        <v>27</v>
      </c>
      <c r="B38" s="11">
        <v>1.0834984622307375</v>
      </c>
      <c r="C38" s="17">
        <v>1.0760139682059153</v>
      </c>
      <c r="D38" s="11">
        <v>7.4844940248222237E-3</v>
      </c>
      <c r="E38" s="18">
        <v>432.37266067020204</v>
      </c>
    </row>
    <row r="39" spans="1:5" x14ac:dyDescent="0.2">
      <c r="A39" t="s">
        <v>28</v>
      </c>
      <c r="B39" s="11">
        <v>1.704269808280825</v>
      </c>
      <c r="C39" s="17">
        <v>1.3823407909740006</v>
      </c>
      <c r="D39" s="11">
        <v>0.32192901730682416</v>
      </c>
      <c r="E39" s="18">
        <v>431.05175926943923</v>
      </c>
    </row>
    <row r="40" spans="1:5" x14ac:dyDescent="0.2">
      <c r="A40" t="s">
        <v>29</v>
      </c>
      <c r="B40" s="11">
        <v>1.2256283717561256</v>
      </c>
      <c r="C40" s="17">
        <v>1.2088070343805741</v>
      </c>
      <c r="D40" s="11">
        <v>1.6821337375551401E-2</v>
      </c>
      <c r="E40" s="18">
        <v>271.14562092596526</v>
      </c>
    </row>
    <row r="41" spans="1:5" x14ac:dyDescent="0.2">
      <c r="A41" t="s">
        <v>30</v>
      </c>
      <c r="B41" s="11">
        <v>1.1731777282776994</v>
      </c>
      <c r="C41" s="17">
        <v>1.1627230261033938</v>
      </c>
      <c r="D41" s="11">
        <v>1.0454702174305401E-2</v>
      </c>
      <c r="E41" s="18">
        <v>251.89411487495329</v>
      </c>
    </row>
    <row r="42" spans="1:5" x14ac:dyDescent="0.2">
      <c r="A42" t="s">
        <v>31</v>
      </c>
      <c r="B42" s="11">
        <v>1.172914685183067</v>
      </c>
      <c r="C42" s="17">
        <v>1.1624995173317123</v>
      </c>
      <c r="D42" s="11">
        <v>1.0415167851354738E-2</v>
      </c>
      <c r="E42" s="18">
        <v>251.82201567591522</v>
      </c>
    </row>
    <row r="43" spans="1:5" x14ac:dyDescent="0.2">
      <c r="A43" t="s">
        <v>32</v>
      </c>
      <c r="B43" s="11">
        <v>1.1727832495832424</v>
      </c>
      <c r="C43" s="17">
        <v>1.1623878507132586</v>
      </c>
      <c r="D43" s="11">
        <v>1.0395398869983689E-2</v>
      </c>
      <c r="E43" s="18">
        <v>251.55963931569931</v>
      </c>
    </row>
    <row r="44" spans="1:5" x14ac:dyDescent="0.2">
      <c r="A44" t="s">
        <v>33</v>
      </c>
      <c r="B44" s="11">
        <v>1.204654553677837</v>
      </c>
      <c r="C44" s="17">
        <v>1.1911841380646124</v>
      </c>
      <c r="D44" s="11">
        <v>1.3470415613224524E-2</v>
      </c>
      <c r="E44" s="18">
        <v>326.50002704726319</v>
      </c>
    </row>
    <row r="45" spans="1:5" x14ac:dyDescent="0.2">
      <c r="A45" t="s">
        <v>34</v>
      </c>
      <c r="B45" s="11">
        <v>1.2043884792570407</v>
      </c>
      <c r="C45" s="17">
        <v>1.1909577421372357</v>
      </c>
      <c r="D45" s="11">
        <v>1.3430737119805006E-2</v>
      </c>
      <c r="E45" s="18">
        <v>326.42537649925282</v>
      </c>
    </row>
    <row r="46" spans="1:5" x14ac:dyDescent="0.2">
      <c r="A46" t="s">
        <v>35</v>
      </c>
      <c r="B46" s="11">
        <v>1.2042589965155388</v>
      </c>
      <c r="C46" s="17">
        <v>1.1908478892983179</v>
      </c>
      <c r="D46" s="11">
        <v>1.3411107217220797E-2</v>
      </c>
      <c r="E46" s="18">
        <v>326.03012863627413</v>
      </c>
    </row>
    <row r="47" spans="1:5" x14ac:dyDescent="0.2">
      <c r="A47" t="s">
        <v>36</v>
      </c>
      <c r="B47" s="11">
        <v>1.194429773766071</v>
      </c>
      <c r="C47" s="17">
        <v>1.1889162302063649</v>
      </c>
      <c r="D47" s="11">
        <v>5.5135435597057948E-3</v>
      </c>
      <c r="E47" s="18">
        <v>470.23931510294062</v>
      </c>
    </row>
    <row r="48" spans="1:5" x14ac:dyDescent="0.2">
      <c r="A48" t="s">
        <v>37</v>
      </c>
      <c r="B48" s="11">
        <v>1.1139509270341525</v>
      </c>
      <c r="C48" s="17">
        <v>1.1085654294331633</v>
      </c>
      <c r="D48" s="11">
        <v>5.3854976009892787E-3</v>
      </c>
      <c r="E48" s="18">
        <v>437.91725534434897</v>
      </c>
    </row>
    <row r="49" spans="1:6" x14ac:dyDescent="0.2">
      <c r="A49" t="s">
        <v>38</v>
      </c>
      <c r="B49" s="11">
        <v>1.1216670094767816</v>
      </c>
      <c r="C49" s="17">
        <v>1.1198318070700293</v>
      </c>
      <c r="D49" s="11">
        <v>1.8352024067523963E-3</v>
      </c>
      <c r="E49" s="18">
        <v>233.09126164888752</v>
      </c>
    </row>
    <row r="50" spans="1:6" x14ac:dyDescent="0.2">
      <c r="A50" t="s">
        <v>39</v>
      </c>
      <c r="B50" s="11">
        <v>1.1468005392370848</v>
      </c>
      <c r="C50" s="17">
        <v>1.1439375058821857</v>
      </c>
      <c r="D50" s="11">
        <v>2.8630333548990802E-3</v>
      </c>
      <c r="E50" s="18">
        <v>312.45597599212317</v>
      </c>
    </row>
    <row r="51" spans="1:6" x14ac:dyDescent="0.2">
      <c r="A51" t="s">
        <v>40</v>
      </c>
      <c r="B51" s="11">
        <v>1.1259851392232707</v>
      </c>
      <c r="C51" s="17">
        <v>1.1234040943134185</v>
      </c>
      <c r="D51" s="11">
        <v>2.5810449098523812E-3</v>
      </c>
      <c r="E51" s="18">
        <v>325.26469500904182</v>
      </c>
    </row>
    <row r="52" spans="1:6" x14ac:dyDescent="0.2">
      <c r="A52" t="s">
        <v>88</v>
      </c>
      <c r="B52" s="12">
        <v>1.01</v>
      </c>
      <c r="C52" s="18">
        <v>0.01</v>
      </c>
      <c r="D52" s="12">
        <v>1</v>
      </c>
      <c r="E52" s="20">
        <v>6</v>
      </c>
      <c r="F52" t="s">
        <v>89</v>
      </c>
    </row>
    <row r="54" spans="1:6" x14ac:dyDescent="0.2">
      <c r="A54" t="s">
        <v>137</v>
      </c>
    </row>
    <row r="55" spans="1:6" x14ac:dyDescent="0.2">
      <c r="A55" t="s">
        <v>52</v>
      </c>
    </row>
    <row r="56" spans="1:6" x14ac:dyDescent="0.2">
      <c r="A56" t="s">
        <v>50</v>
      </c>
      <c r="B56" t="s">
        <v>51</v>
      </c>
    </row>
    <row r="59" spans="1:6" x14ac:dyDescent="0.2">
      <c r="A59" t="s">
        <v>91</v>
      </c>
      <c r="C59" t="s">
        <v>52</v>
      </c>
    </row>
    <row r="60" spans="1:6" x14ac:dyDescent="0.2">
      <c r="A60" t="s">
        <v>50</v>
      </c>
      <c r="B60" t="s">
        <v>51</v>
      </c>
    </row>
    <row r="61" spans="1:6" x14ac:dyDescent="0.2">
      <c r="A61" t="s">
        <v>92</v>
      </c>
    </row>
    <row r="63" spans="1:6" x14ac:dyDescent="0.2">
      <c r="A63" s="7" t="s">
        <v>63</v>
      </c>
    </row>
    <row r="65" spans="1:6" x14ac:dyDescent="0.2">
      <c r="A65" t="s">
        <v>46</v>
      </c>
      <c r="B65" s="5" t="s">
        <v>43</v>
      </c>
      <c r="C65" s="16" t="s">
        <v>41</v>
      </c>
      <c r="D65" s="5" t="s">
        <v>42</v>
      </c>
      <c r="E65" s="5" t="s">
        <v>42</v>
      </c>
      <c r="F65" s="16" t="s">
        <v>47</v>
      </c>
    </row>
    <row r="66" spans="1:6" x14ac:dyDescent="0.2">
      <c r="C66" s="16" t="s">
        <v>44</v>
      </c>
      <c r="D66" s="5" t="s">
        <v>44</v>
      </c>
      <c r="E66" s="5" t="s">
        <v>45</v>
      </c>
      <c r="F66" s="16" t="s">
        <v>65</v>
      </c>
    </row>
    <row r="67" spans="1:6" x14ac:dyDescent="0.2">
      <c r="A67" t="s">
        <v>53</v>
      </c>
      <c r="B67" s="11">
        <v>0.99634882999999996</v>
      </c>
      <c r="C67" s="17">
        <v>0.88234992000000001</v>
      </c>
      <c r="D67" s="11">
        <v>3.6702271000000002E-2</v>
      </c>
      <c r="E67" s="11">
        <v>7.7296632000000004E-2</v>
      </c>
      <c r="F67" s="18">
        <v>214.79027683999999</v>
      </c>
    </row>
    <row r="68" spans="1:6" x14ac:dyDescent="0.2">
      <c r="A68" t="s">
        <v>54</v>
      </c>
      <c r="B68" s="11">
        <v>0.85776487999999995</v>
      </c>
      <c r="C68" s="17">
        <v>0.75962536000000003</v>
      </c>
      <c r="D68" s="11">
        <v>3.1534313000000001E-2</v>
      </c>
      <c r="E68" s="11">
        <v>6.6605209999999998E-2</v>
      </c>
      <c r="F68" s="18">
        <v>185.11029252</v>
      </c>
    </row>
    <row r="69" spans="1:6" x14ac:dyDescent="0.2">
      <c r="A69" t="s">
        <v>55</v>
      </c>
      <c r="B69" s="11">
        <v>0.79453591000000001</v>
      </c>
      <c r="C69" s="17">
        <v>0.70363222000000003</v>
      </c>
      <c r="D69" s="11">
        <v>2.9176434000000001E-2</v>
      </c>
      <c r="E69" s="11">
        <v>6.1727252000000003E-2</v>
      </c>
      <c r="F69" s="18">
        <v>171.56880394999999</v>
      </c>
    </row>
    <row r="70" spans="1:6" x14ac:dyDescent="0.2">
      <c r="A70" t="s">
        <v>56</v>
      </c>
      <c r="B70" s="11">
        <v>0.65038457999999999</v>
      </c>
      <c r="C70" s="17">
        <v>0.83361958000000003</v>
      </c>
      <c r="D70" s="11">
        <v>-5.9622316000000002E-2</v>
      </c>
      <c r="E70" s="11">
        <v>-0.12361268</v>
      </c>
      <c r="F70" s="18">
        <v>148.28524376999999</v>
      </c>
    </row>
    <row r="71" spans="1:6" x14ac:dyDescent="0.2">
      <c r="A71" t="s">
        <v>57</v>
      </c>
      <c r="B71" s="11">
        <v>0.47010611000000002</v>
      </c>
      <c r="C71" s="17">
        <v>0.67260341999999995</v>
      </c>
      <c r="D71" s="11">
        <v>-6.5869682999999998E-2</v>
      </c>
      <c r="E71" s="11">
        <v>-0.13662763</v>
      </c>
      <c r="F71" s="18">
        <v>109.02938712</v>
      </c>
    </row>
    <row r="72" spans="1:6" x14ac:dyDescent="0.2">
      <c r="A72" t="s">
        <v>58</v>
      </c>
      <c r="B72" s="11">
        <v>0.41816653999999998</v>
      </c>
      <c r="C72" s="17">
        <v>0.62003794000000001</v>
      </c>
      <c r="D72" s="11">
        <v>-6.5666500000000003E-2</v>
      </c>
      <c r="E72" s="11">
        <v>-0.13620489999999999</v>
      </c>
      <c r="F72" s="18">
        <v>97.689929710000001</v>
      </c>
    </row>
    <row r="73" spans="1:6" x14ac:dyDescent="0.2">
      <c r="A73" t="s">
        <v>59</v>
      </c>
      <c r="B73" s="11">
        <v>0.77739018000000004</v>
      </c>
      <c r="C73" s="17">
        <v>0.64790778000000004</v>
      </c>
      <c r="D73" s="11">
        <v>-5.8611677000000001E-2</v>
      </c>
      <c r="E73" s="11">
        <v>0.18809408</v>
      </c>
      <c r="F73" s="18">
        <v>275.99487420000003</v>
      </c>
    </row>
    <row r="74" spans="1:6" x14ac:dyDescent="0.2">
      <c r="A74" t="s">
        <v>60</v>
      </c>
      <c r="B74" s="11">
        <v>0.52976177000000002</v>
      </c>
      <c r="C74" s="17">
        <v>0.70907107000000003</v>
      </c>
      <c r="D74" s="11">
        <v>-5.7519010000000002E-2</v>
      </c>
      <c r="E74" s="11">
        <v>-0.12179029</v>
      </c>
      <c r="F74" s="18">
        <v>411.72790709999998</v>
      </c>
    </row>
    <row r="75" spans="1:6" x14ac:dyDescent="0.2">
      <c r="A75" t="s">
        <v>61</v>
      </c>
      <c r="B75" s="11">
        <v>-9.6729019999999999E-2</v>
      </c>
      <c r="C75" s="17">
        <v>0.20971235999999999</v>
      </c>
      <c r="D75" s="11">
        <v>-9.9744510999999994E-2</v>
      </c>
      <c r="E75" s="11">
        <v>-0.20669687</v>
      </c>
      <c r="F75" s="18">
        <v>-17.477011300000001</v>
      </c>
    </row>
    <row r="77" spans="1:6" x14ac:dyDescent="0.2">
      <c r="A77" t="s">
        <v>49</v>
      </c>
      <c r="C77" t="s">
        <v>93</v>
      </c>
    </row>
    <row r="78" spans="1:6" x14ac:dyDescent="0.2">
      <c r="A78" t="s">
        <v>50</v>
      </c>
      <c r="B78" t="s">
        <v>51</v>
      </c>
    </row>
    <row r="79" spans="1:6" x14ac:dyDescent="0.2">
      <c r="B79" t="s">
        <v>64</v>
      </c>
    </row>
    <row r="82" spans="1:6" x14ac:dyDescent="0.2">
      <c r="A82" s="7" t="s">
        <v>86</v>
      </c>
    </row>
    <row r="84" spans="1:6" x14ac:dyDescent="0.2">
      <c r="A84" t="s">
        <v>46</v>
      </c>
      <c r="B84" s="5" t="s">
        <v>43</v>
      </c>
      <c r="C84" s="16" t="s">
        <v>41</v>
      </c>
      <c r="D84" s="5" t="s">
        <v>42</v>
      </c>
      <c r="E84" s="5" t="s">
        <v>42</v>
      </c>
      <c r="F84" s="16" t="s">
        <v>47</v>
      </c>
    </row>
    <row r="85" spans="1:6" x14ac:dyDescent="0.2">
      <c r="C85" s="16" t="s">
        <v>44</v>
      </c>
      <c r="D85" s="5" t="s">
        <v>44</v>
      </c>
      <c r="E85" s="5" t="s">
        <v>45</v>
      </c>
      <c r="F85" s="16" t="s">
        <v>65</v>
      </c>
    </row>
    <row r="86" spans="1:6" x14ac:dyDescent="0.2">
      <c r="A86" t="s">
        <v>66</v>
      </c>
      <c r="B86" s="14">
        <v>1.3175427148000001</v>
      </c>
      <c r="C86" s="19">
        <v>9.2600209000000003E-2</v>
      </c>
      <c r="D86" s="14">
        <v>1.2187804524999999</v>
      </c>
      <c r="E86" s="14">
        <v>6.1620533999999999E-3</v>
      </c>
      <c r="F86" s="18">
        <v>30.334467910000001</v>
      </c>
    </row>
    <row r="87" spans="1:6" x14ac:dyDescent="0.2">
      <c r="A87" t="s">
        <v>67</v>
      </c>
      <c r="B87" s="14">
        <v>1.2850748711</v>
      </c>
      <c r="C87" s="19">
        <v>9.0007721999999998E-2</v>
      </c>
      <c r="D87" s="14">
        <v>1.1903619686</v>
      </c>
      <c r="E87" s="14">
        <v>4.7051806999999996E-3</v>
      </c>
      <c r="F87" s="18">
        <v>29.346283562</v>
      </c>
    </row>
    <row r="88" spans="1:6" x14ac:dyDescent="0.2">
      <c r="A88" t="s">
        <v>68</v>
      </c>
      <c r="B88" s="14">
        <v>1.2361263831</v>
      </c>
      <c r="C88" s="19">
        <v>8.0397946999999997E-2</v>
      </c>
      <c r="D88" s="14">
        <v>1.1507215404</v>
      </c>
      <c r="E88" s="14">
        <v>5.0068960000000003E-3</v>
      </c>
      <c r="F88" s="18">
        <v>28.685112207</v>
      </c>
    </row>
    <row r="89" spans="1:6" x14ac:dyDescent="0.2">
      <c r="A89" t="s">
        <v>69</v>
      </c>
      <c r="B89" s="14">
        <v>1.286495457</v>
      </c>
      <c r="C89" s="19">
        <v>9.5320618999999995E-2</v>
      </c>
      <c r="D89" s="14">
        <v>1.1884827921000001</v>
      </c>
      <c r="E89" s="14">
        <v>2.6920463000000001E-3</v>
      </c>
      <c r="F89" s="18">
        <v>33.806409211999998</v>
      </c>
    </row>
    <row r="90" spans="1:6" x14ac:dyDescent="0.2">
      <c r="A90" t="s">
        <v>70</v>
      </c>
      <c r="B90" s="14">
        <v>1.2566761738000001</v>
      </c>
      <c r="C90" s="19">
        <v>8.8969639000000003E-2</v>
      </c>
      <c r="D90" s="14">
        <v>1.1630415044</v>
      </c>
      <c r="E90" s="14">
        <v>4.6650308E-3</v>
      </c>
      <c r="F90" s="18">
        <v>28.936340973</v>
      </c>
    </row>
    <row r="91" spans="1:6" x14ac:dyDescent="0.2">
      <c r="A91" t="s">
        <v>71</v>
      </c>
      <c r="B91" s="14">
        <v>1.2095837300000001</v>
      </c>
      <c r="C91" s="19">
        <v>7.9402142999999994E-2</v>
      </c>
      <c r="D91" s="14">
        <v>1.1252121114</v>
      </c>
      <c r="E91" s="14">
        <v>4.9694756000000003E-3</v>
      </c>
      <c r="F91" s="18">
        <v>28.345425742</v>
      </c>
    </row>
    <row r="92" spans="1:6" x14ac:dyDescent="0.2">
      <c r="A92" t="s">
        <v>72</v>
      </c>
      <c r="B92" s="14">
        <v>1.3255553112</v>
      </c>
      <c r="C92" s="19">
        <v>0.12990298</v>
      </c>
      <c r="D92" s="14">
        <v>1.1903989032</v>
      </c>
      <c r="E92" s="14">
        <v>5.2534314000000004E-3</v>
      </c>
      <c r="F92" s="18">
        <v>38.113404961000001</v>
      </c>
    </row>
    <row r="93" spans="1:6" x14ac:dyDescent="0.2">
      <c r="A93" t="s">
        <v>73</v>
      </c>
      <c r="B93" s="14">
        <v>1.3058124588</v>
      </c>
      <c r="C93" s="19">
        <v>0.1215488</v>
      </c>
      <c r="D93" s="14">
        <v>1.1786893037999999</v>
      </c>
      <c r="E93" s="14">
        <v>5.5743566000000001E-3</v>
      </c>
      <c r="F93" s="18">
        <v>33.541938846000001</v>
      </c>
    </row>
    <row r="94" spans="1:6" x14ac:dyDescent="0.2">
      <c r="A94" t="s">
        <v>74</v>
      </c>
      <c r="B94" s="14">
        <v>1.2627519535</v>
      </c>
      <c r="C94" s="19">
        <v>0.10265278999999999</v>
      </c>
      <c r="D94" s="14">
        <v>1.1538110316000001</v>
      </c>
      <c r="E94" s="14">
        <v>6.2881315000000004E-3</v>
      </c>
      <c r="F94" s="18">
        <v>36.312327922999998</v>
      </c>
    </row>
    <row r="95" spans="1:6" x14ac:dyDescent="0.2">
      <c r="A95" t="s">
        <v>75</v>
      </c>
      <c r="B95" s="14">
        <v>1.2974913083999999</v>
      </c>
      <c r="C95" s="19">
        <v>0.12421326000000001</v>
      </c>
      <c r="D95" s="14">
        <v>1.1646955204</v>
      </c>
      <c r="E95" s="14">
        <v>8.5825282999999995E-3</v>
      </c>
      <c r="F95" s="18">
        <v>33.673591062</v>
      </c>
    </row>
    <row r="96" spans="1:6" x14ac:dyDescent="0.2">
      <c r="A96" t="s">
        <v>76</v>
      </c>
      <c r="B96" s="14">
        <v>1.2772267852999999</v>
      </c>
      <c r="C96" s="19">
        <v>0.11976881</v>
      </c>
      <c r="D96" s="14">
        <v>1.1519445576</v>
      </c>
      <c r="E96" s="14">
        <v>5.5134166000000004E-3</v>
      </c>
      <c r="F96" s="18">
        <v>33.034096984999998</v>
      </c>
    </row>
    <row r="97" spans="1:6" x14ac:dyDescent="0.2">
      <c r="A97" t="s">
        <v>77</v>
      </c>
      <c r="B97" s="14">
        <v>1.2356092598999999</v>
      </c>
      <c r="C97" s="19">
        <v>0.10115563</v>
      </c>
      <c r="D97" s="14">
        <v>1.1282328843</v>
      </c>
      <c r="E97" s="14">
        <v>6.2207438000000002E-3</v>
      </c>
      <c r="F97" s="18">
        <v>35.796655907000002</v>
      </c>
    </row>
    <row r="98" spans="1:6" x14ac:dyDescent="0.2">
      <c r="A98" t="s">
        <v>78</v>
      </c>
      <c r="B98" s="14">
        <v>1.4724408364999999</v>
      </c>
      <c r="C98" s="19">
        <v>0.12107088000000001</v>
      </c>
      <c r="D98" s="14">
        <v>1.3422421148000001</v>
      </c>
      <c r="E98" s="14">
        <v>9.1278377000000004E-3</v>
      </c>
      <c r="F98" s="18">
        <v>33.639319334</v>
      </c>
    </row>
    <row r="99" spans="1:6" x14ac:dyDescent="0.2">
      <c r="A99" t="s">
        <v>79</v>
      </c>
      <c r="B99" s="14">
        <v>1.4345826240999999</v>
      </c>
      <c r="C99" s="19">
        <v>0.11719449</v>
      </c>
      <c r="D99" s="14">
        <v>1.311183373</v>
      </c>
      <c r="E99" s="14">
        <v>6.2047583999999996E-3</v>
      </c>
      <c r="F99" s="18">
        <v>33.039252181000002</v>
      </c>
    </row>
    <row r="100" spans="1:6" x14ac:dyDescent="0.2">
      <c r="A100" t="s">
        <v>80</v>
      </c>
      <c r="B100" s="14">
        <v>1.3748317509000001</v>
      </c>
      <c r="C100" s="19">
        <v>9.9563755000000004E-2</v>
      </c>
      <c r="D100" s="14">
        <v>1.2683921308999999</v>
      </c>
      <c r="E100" s="14">
        <v>6.8758648999999996E-3</v>
      </c>
      <c r="F100" s="18">
        <v>35.632469258</v>
      </c>
    </row>
    <row r="101" spans="1:6" x14ac:dyDescent="0.2">
      <c r="A101" t="s">
        <v>81</v>
      </c>
      <c r="B101" s="14">
        <v>1.4399650304</v>
      </c>
      <c r="C101" s="19">
        <v>0.12014513</v>
      </c>
      <c r="D101" s="14">
        <v>1.3107402286000001</v>
      </c>
      <c r="E101" s="14">
        <v>9.0796681000000004E-3</v>
      </c>
      <c r="F101" s="18">
        <v>32.274591104999999</v>
      </c>
    </row>
    <row r="102" spans="1:6" x14ac:dyDescent="0.2">
      <c r="A102" t="s">
        <v>82</v>
      </c>
      <c r="B102" s="14">
        <v>1.4399650304</v>
      </c>
      <c r="C102" s="19">
        <v>0.12014513</v>
      </c>
      <c r="D102" s="14">
        <v>1.3107402286000001</v>
      </c>
      <c r="E102" s="14">
        <v>9.0796681000000004E-3</v>
      </c>
      <c r="F102" s="18">
        <v>32.274591104999999</v>
      </c>
    </row>
    <row r="103" spans="1:6" x14ac:dyDescent="0.2">
      <c r="A103" t="s">
        <v>83</v>
      </c>
      <c r="B103" s="14">
        <v>1.4399650304</v>
      </c>
      <c r="C103" s="19">
        <v>0.12014513</v>
      </c>
      <c r="D103" s="14">
        <v>1.3107402286000001</v>
      </c>
      <c r="E103" s="14">
        <v>9.0796681000000004E-3</v>
      </c>
      <c r="F103" s="18">
        <v>32.274591104999999</v>
      </c>
    </row>
    <row r="104" spans="1:6" x14ac:dyDescent="0.2">
      <c r="A104" t="s">
        <v>84</v>
      </c>
      <c r="B104" s="14">
        <v>1.1630687225</v>
      </c>
      <c r="C104" s="19">
        <v>3.6740927E-2</v>
      </c>
      <c r="D104" s="14">
        <v>1.1242251262</v>
      </c>
      <c r="E104" s="14">
        <v>2.1026692999999998E-3</v>
      </c>
      <c r="F104" s="18">
        <v>10.827940282</v>
      </c>
    </row>
    <row r="105" spans="1:6" x14ac:dyDescent="0.2">
      <c r="A105" t="s">
        <v>85</v>
      </c>
      <c r="B105" s="14">
        <v>1.38643644</v>
      </c>
      <c r="C105" s="19">
        <v>0.11143282</v>
      </c>
      <c r="D105" s="14">
        <v>1.2678584728</v>
      </c>
      <c r="E105" s="14">
        <v>7.1451448999999998E-3</v>
      </c>
      <c r="F105" s="18">
        <v>30.941568062999998</v>
      </c>
    </row>
    <row r="108" spans="1:6" x14ac:dyDescent="0.2">
      <c r="A108" t="s">
        <v>49</v>
      </c>
      <c r="C108" s="7" t="s">
        <v>87</v>
      </c>
    </row>
    <row r="109" spans="1:6" x14ac:dyDescent="0.2">
      <c r="A109" t="s">
        <v>50</v>
      </c>
      <c r="B109" t="s">
        <v>51</v>
      </c>
    </row>
    <row r="112" spans="1:6" x14ac:dyDescent="0.2">
      <c r="A112" s="7" t="s">
        <v>117</v>
      </c>
    </row>
    <row r="114" spans="1:6" x14ac:dyDescent="0.2">
      <c r="A114" t="s">
        <v>114</v>
      </c>
      <c r="B114" s="5" t="s">
        <v>43</v>
      </c>
      <c r="C114" s="16" t="s">
        <v>41</v>
      </c>
      <c r="D114" s="5" t="s">
        <v>42</v>
      </c>
      <c r="E114" s="5" t="s">
        <v>42</v>
      </c>
      <c r="F114" s="16" t="s">
        <v>47</v>
      </c>
    </row>
    <row r="115" spans="1:6" x14ac:dyDescent="0.2">
      <c r="C115" s="16" t="s">
        <v>44</v>
      </c>
      <c r="D115" s="5" t="s">
        <v>44</v>
      </c>
      <c r="E115" s="5" t="s">
        <v>45</v>
      </c>
      <c r="F115" s="16" t="s">
        <v>65</v>
      </c>
    </row>
    <row r="116" spans="1:6" x14ac:dyDescent="0.2">
      <c r="A116" t="s">
        <v>94</v>
      </c>
      <c r="B116" s="11">
        <v>2.9974383569</v>
      </c>
      <c r="C116" s="17">
        <v>2.6547682203999998</v>
      </c>
      <c r="D116" s="11">
        <v>0.11166318</v>
      </c>
      <c r="E116" s="11">
        <v>0.23100696000000001</v>
      </c>
      <c r="F116" s="18">
        <v>641.29511062999995</v>
      </c>
    </row>
    <row r="117" spans="1:6" x14ac:dyDescent="0.2">
      <c r="A117" t="s">
        <v>95</v>
      </c>
      <c r="B117" s="11">
        <v>2.9076802146</v>
      </c>
      <c r="C117" s="17">
        <v>2.5752759211999998</v>
      </c>
      <c r="D117" s="11">
        <v>0.10826674</v>
      </c>
      <c r="E117" s="11">
        <v>0.22413754999999999</v>
      </c>
      <c r="F117" s="18">
        <v>621.65568654000003</v>
      </c>
    </row>
    <row r="118" spans="1:6" x14ac:dyDescent="0.2">
      <c r="A118" t="s">
        <v>96</v>
      </c>
      <c r="B118" s="11">
        <v>2.7355207666000001</v>
      </c>
      <c r="C118" s="17">
        <v>2.4806360943999999</v>
      </c>
      <c r="D118" s="11">
        <v>0.12236184</v>
      </c>
      <c r="E118" s="11">
        <v>0.13252284</v>
      </c>
      <c r="F118" s="18">
        <v>619.39951980000001</v>
      </c>
    </row>
    <row r="119" spans="1:6" x14ac:dyDescent="0.2">
      <c r="A119" t="s">
        <v>97</v>
      </c>
      <c r="B119" s="11">
        <v>2.5222647760000001</v>
      </c>
      <c r="C119" s="17">
        <v>2.2486261898</v>
      </c>
      <c r="D119" s="11">
        <v>0.13346705</v>
      </c>
      <c r="E119" s="11">
        <v>0.14017152999999999</v>
      </c>
      <c r="F119" s="18">
        <v>693.25098161999995</v>
      </c>
    </row>
    <row r="120" spans="1:6" x14ac:dyDescent="0.2">
      <c r="A120" t="s">
        <v>98</v>
      </c>
      <c r="B120" s="11">
        <v>2.2969132457999999</v>
      </c>
      <c r="C120" s="17">
        <v>1.9619626422000001</v>
      </c>
      <c r="D120" s="11">
        <v>0.17894299999999999</v>
      </c>
      <c r="E120" s="11">
        <v>0.15600760999999999</v>
      </c>
      <c r="F120" s="18">
        <v>741.91791665000005</v>
      </c>
    </row>
    <row r="121" spans="1:6" x14ac:dyDescent="0.2">
      <c r="A121" t="s">
        <v>99</v>
      </c>
      <c r="B121" s="11">
        <v>3.1597614391</v>
      </c>
      <c r="C121" s="17">
        <v>3.1497321229000002</v>
      </c>
      <c r="D121" s="11">
        <v>2.3773138000000001E-3</v>
      </c>
      <c r="E121" s="11">
        <v>7.6520023999999999E-3</v>
      </c>
      <c r="F121" s="18">
        <v>32.985639702</v>
      </c>
    </row>
    <row r="122" spans="1:6" x14ac:dyDescent="0.2">
      <c r="A122" t="s">
        <v>100</v>
      </c>
      <c r="B122" s="11">
        <v>2.7374096214999999</v>
      </c>
      <c r="C122" s="17">
        <v>2.7368419541</v>
      </c>
      <c r="D122" s="11">
        <v>7.4808897E-5</v>
      </c>
      <c r="E122" s="11">
        <v>4.9285851000000001E-4</v>
      </c>
      <c r="F122" s="18">
        <v>1151.42875</v>
      </c>
    </row>
    <row r="123" spans="1:6" x14ac:dyDescent="0.2">
      <c r="A123" t="s">
        <v>101</v>
      </c>
      <c r="B123" s="11">
        <v>2.4906600334000002</v>
      </c>
      <c r="C123" s="17">
        <v>2.4898704178000002</v>
      </c>
      <c r="D123" s="11">
        <v>1.4706402999999999E-4</v>
      </c>
      <c r="E123" s="11">
        <v>6.4255159999999998E-4</v>
      </c>
      <c r="F123" s="18">
        <v>1033.34647</v>
      </c>
    </row>
    <row r="124" spans="1:6" x14ac:dyDescent="0.2">
      <c r="A124" t="s">
        <v>102</v>
      </c>
      <c r="B124" s="11">
        <v>2.4315474042999998</v>
      </c>
      <c r="C124" s="17">
        <v>2.4311579373000001</v>
      </c>
      <c r="D124" s="11">
        <v>1.8182921999999998E-5</v>
      </c>
      <c r="E124" s="11">
        <v>3.7128406000000002E-4</v>
      </c>
      <c r="F124" s="18">
        <v>908.76854562000005</v>
      </c>
    </row>
    <row r="125" spans="1:6" x14ac:dyDescent="0.2">
      <c r="A125" t="s">
        <v>103</v>
      </c>
      <c r="B125" s="11">
        <v>2.701966573</v>
      </c>
      <c r="C125" s="17">
        <v>2.7000474363999998</v>
      </c>
      <c r="D125" s="11">
        <v>6.1457663000000001E-4</v>
      </c>
      <c r="E125" s="11">
        <v>1.3045598999999999E-3</v>
      </c>
      <c r="F125" s="18">
        <v>1002.42464</v>
      </c>
    </row>
    <row r="126" spans="1:6" x14ac:dyDescent="0.2">
      <c r="A126" t="s">
        <v>104</v>
      </c>
      <c r="B126" s="11">
        <v>2.6285435192</v>
      </c>
      <c r="C126" s="17">
        <v>2.6222835155999999</v>
      </c>
      <c r="D126" s="11">
        <v>4.4912959999999997E-3</v>
      </c>
      <c r="E126" s="11">
        <v>1.7687075E-3</v>
      </c>
      <c r="F126" s="18">
        <v>956.12172715999998</v>
      </c>
    </row>
    <row r="127" spans="1:6" x14ac:dyDescent="0.2">
      <c r="A127" t="s">
        <v>105</v>
      </c>
      <c r="B127" s="11">
        <v>2.056093325</v>
      </c>
      <c r="C127" s="17">
        <v>2.0526402604</v>
      </c>
      <c r="D127" s="11">
        <v>1.1775774000000001E-3</v>
      </c>
      <c r="E127" s="11">
        <v>2.2754871000000001E-3</v>
      </c>
      <c r="F127" s="18">
        <v>431.72200779999997</v>
      </c>
    </row>
    <row r="128" spans="1:6" x14ac:dyDescent="0.2">
      <c r="A128" t="s">
        <v>106</v>
      </c>
      <c r="B128" s="11">
        <v>7.6653326116000002</v>
      </c>
      <c r="C128" s="17">
        <v>5.1002073000000002E-2</v>
      </c>
      <c r="D128" s="11">
        <v>1.3200399999999999E-4</v>
      </c>
      <c r="E128" s="11">
        <v>7.6141985342999998</v>
      </c>
      <c r="F128" s="18">
        <v>589.97408994</v>
      </c>
    </row>
    <row r="129" spans="1:6" x14ac:dyDescent="0.2">
      <c r="A129" t="s">
        <v>107</v>
      </c>
      <c r="B129" s="11">
        <v>3.1263711451999998</v>
      </c>
      <c r="C129" s="17">
        <v>1.25395E-3</v>
      </c>
      <c r="D129" s="11">
        <v>3.1250111055000001</v>
      </c>
      <c r="E129" s="11">
        <v>1.0608963E-4</v>
      </c>
      <c r="F129" s="18">
        <v>12.920851514000001</v>
      </c>
    </row>
    <row r="130" spans="1:6" x14ac:dyDescent="0.2">
      <c r="A130" t="s">
        <v>108</v>
      </c>
      <c r="B130" s="11">
        <v>1.0610538604999999</v>
      </c>
      <c r="C130" s="17">
        <v>5.8031922E-2</v>
      </c>
      <c r="D130" s="11">
        <v>1.0006053561999999</v>
      </c>
      <c r="E130" s="11">
        <v>2.4165823000000001E-3</v>
      </c>
      <c r="F130" s="18">
        <v>39.634389192</v>
      </c>
    </row>
    <row r="131" spans="1:6" x14ac:dyDescent="0.2">
      <c r="A131" t="s">
        <v>109</v>
      </c>
      <c r="B131" s="11">
        <v>1.0423690405999999</v>
      </c>
      <c r="C131" s="17">
        <v>3.9581972999999999E-2</v>
      </c>
      <c r="D131" s="11">
        <v>1.0002954902000001</v>
      </c>
      <c r="E131" s="11">
        <v>2.4915776999999998E-3</v>
      </c>
      <c r="F131" s="18">
        <v>19.300522836999999</v>
      </c>
    </row>
    <row r="132" spans="1:6" x14ac:dyDescent="0.2">
      <c r="A132" t="s">
        <v>110</v>
      </c>
      <c r="B132" s="11">
        <v>4.2245163114000004</v>
      </c>
      <c r="C132" s="17">
        <v>3.6910219000000001E-2</v>
      </c>
      <c r="D132" s="11">
        <v>4.1875326232000001</v>
      </c>
      <c r="E132" s="11">
        <v>7.3468921000000001E-5</v>
      </c>
      <c r="F132" s="18">
        <v>14.877465564</v>
      </c>
    </row>
    <row r="133" spans="1:6" x14ac:dyDescent="0.2">
      <c r="A133" t="s">
        <v>111</v>
      </c>
      <c r="B133" s="11">
        <v>1.6404266503</v>
      </c>
      <c r="C133" s="17">
        <v>0.55986477999999995</v>
      </c>
      <c r="D133" s="11">
        <v>1.0271582393000001</v>
      </c>
      <c r="E133" s="11">
        <v>5.3403630000000001E-2</v>
      </c>
      <c r="F133" s="18">
        <v>168.59459813999999</v>
      </c>
    </row>
    <row r="134" spans="1:6" x14ac:dyDescent="0.2">
      <c r="A134" t="s">
        <v>112</v>
      </c>
      <c r="B134" s="11">
        <v>1.4625082839000001</v>
      </c>
      <c r="C134" s="17">
        <v>0.40352536999999999</v>
      </c>
      <c r="D134" s="11">
        <v>1.0230228367</v>
      </c>
      <c r="E134" s="11">
        <v>3.5960080999999998E-2</v>
      </c>
      <c r="F134" s="18">
        <v>123.56132335</v>
      </c>
    </row>
    <row r="135" spans="1:6" x14ac:dyDescent="0.2">
      <c r="A135" t="s">
        <v>113</v>
      </c>
      <c r="B135" s="11">
        <v>1.3399053889000001</v>
      </c>
      <c r="C135" s="17">
        <v>0.30461463</v>
      </c>
      <c r="D135" s="11">
        <v>1.0166460075999999</v>
      </c>
      <c r="E135" s="11">
        <v>1.8644747999999999E-2</v>
      </c>
      <c r="F135" s="18">
        <v>89.132201989999999</v>
      </c>
    </row>
    <row r="138" spans="1:6" x14ac:dyDescent="0.2">
      <c r="A138" t="s">
        <v>49</v>
      </c>
      <c r="D138" t="s">
        <v>115</v>
      </c>
    </row>
    <row r="139" spans="1:6" x14ac:dyDescent="0.2">
      <c r="A139" t="s">
        <v>50</v>
      </c>
      <c r="B139" t="s">
        <v>51</v>
      </c>
    </row>
    <row r="142" spans="1:6" x14ac:dyDescent="0.2">
      <c r="A142" s="7" t="s">
        <v>132</v>
      </c>
    </row>
    <row r="144" spans="1:6" x14ac:dyDescent="0.2">
      <c r="A144" t="s">
        <v>114</v>
      </c>
      <c r="B144" s="5" t="s">
        <v>43</v>
      </c>
      <c r="C144" s="16" t="s">
        <v>41</v>
      </c>
      <c r="D144" s="5" t="s">
        <v>42</v>
      </c>
      <c r="E144" s="5" t="s">
        <v>42</v>
      </c>
      <c r="F144" s="16" t="s">
        <v>47</v>
      </c>
    </row>
    <row r="145" spans="1:8" x14ac:dyDescent="0.2">
      <c r="C145" s="16" t="s">
        <v>44</v>
      </c>
      <c r="D145" s="5" t="s">
        <v>44</v>
      </c>
      <c r="E145" s="5" t="s">
        <v>45</v>
      </c>
      <c r="F145" s="16" t="s">
        <v>65</v>
      </c>
    </row>
    <row r="146" spans="1:8" x14ac:dyDescent="0.2">
      <c r="A146" t="s">
        <v>118</v>
      </c>
      <c r="B146" s="11">
        <v>1.1642899205999999</v>
      </c>
      <c r="C146" s="17">
        <v>0.16251085000000001</v>
      </c>
      <c r="D146" s="11">
        <v>1.0006998166000001</v>
      </c>
      <c r="E146" s="11">
        <v>1.0792508E-3</v>
      </c>
      <c r="F146" s="18">
        <v>35.802331991999999</v>
      </c>
      <c r="H146" s="31"/>
    </row>
    <row r="147" spans="1:8" x14ac:dyDescent="0.2">
      <c r="A147" t="s">
        <v>119</v>
      </c>
      <c r="B147" s="11">
        <v>1.1744309313000001</v>
      </c>
      <c r="C147" s="17">
        <v>0.17258219</v>
      </c>
      <c r="D147" s="11">
        <v>1.0007208261</v>
      </c>
      <c r="E147" s="11">
        <v>1.1279178E-3</v>
      </c>
      <c r="F147" s="18">
        <v>38.439901800000001</v>
      </c>
      <c r="H147" s="31"/>
    </row>
    <row r="148" spans="1:8" x14ac:dyDescent="0.2">
      <c r="A148" t="s">
        <v>120</v>
      </c>
      <c r="B148" s="11">
        <v>1.1607474643</v>
      </c>
      <c r="C148" s="17">
        <v>0.15898993</v>
      </c>
      <c r="D148" s="11">
        <v>1.0006942265000001</v>
      </c>
      <c r="E148" s="11">
        <v>1.0633111E-3</v>
      </c>
      <c r="F148" s="18">
        <v>34.907424876</v>
      </c>
      <c r="H148" s="31"/>
    </row>
    <row r="149" spans="1:8" x14ac:dyDescent="0.2">
      <c r="A149" t="s">
        <v>121</v>
      </c>
      <c r="B149" s="11">
        <v>1.1588165211000001</v>
      </c>
      <c r="C149" s="17">
        <v>0.15706758000000001</v>
      </c>
      <c r="D149" s="11">
        <v>1.000693335</v>
      </c>
      <c r="E149" s="11">
        <v>1.0556086E-3</v>
      </c>
      <c r="F149" s="18">
        <v>34.386334092000006</v>
      </c>
      <c r="H149" s="31"/>
    </row>
    <row r="150" spans="1:8" x14ac:dyDescent="0.2">
      <c r="A150" t="s">
        <v>122</v>
      </c>
      <c r="B150" s="11">
        <v>1.1098155128</v>
      </c>
      <c r="C150" s="17">
        <v>0.10890797000000001</v>
      </c>
      <c r="D150" s="11">
        <v>1.0003297834</v>
      </c>
      <c r="E150" s="11">
        <v>5.7776289999999998E-4</v>
      </c>
      <c r="F150" s="18">
        <v>28.157638572</v>
      </c>
      <c r="H150" s="31"/>
    </row>
    <row r="151" spans="1:8" x14ac:dyDescent="0.2">
      <c r="A151" t="s">
        <v>123</v>
      </c>
      <c r="B151" s="11">
        <v>1.1103536337</v>
      </c>
      <c r="C151" s="17">
        <v>0.10901089999999999</v>
      </c>
      <c r="D151" s="11">
        <v>1.0004871678</v>
      </c>
      <c r="E151" s="11">
        <v>8.5556260999999998E-4</v>
      </c>
      <c r="F151" s="18">
        <v>27.650418515999998</v>
      </c>
      <c r="H151" s="31"/>
    </row>
    <row r="152" spans="1:8" x14ac:dyDescent="0.2">
      <c r="A152" t="s">
        <v>124</v>
      </c>
      <c r="B152" s="11">
        <v>1.1031161520999999</v>
      </c>
      <c r="C152" s="17">
        <v>0.1017733</v>
      </c>
      <c r="D152" s="11">
        <v>1.0004915962000001</v>
      </c>
      <c r="E152" s="11">
        <v>8.5125678000000002E-4</v>
      </c>
      <c r="F152" s="18">
        <v>25.741510416000001</v>
      </c>
      <c r="H152" s="31"/>
    </row>
    <row r="153" spans="1:8" x14ac:dyDescent="0.2">
      <c r="A153" t="s">
        <v>125</v>
      </c>
      <c r="B153" s="11">
        <v>1.0983828381</v>
      </c>
      <c r="C153" s="17">
        <v>9.7035171000000003E-2</v>
      </c>
      <c r="D153" s="11">
        <v>1.0004976698000001</v>
      </c>
      <c r="E153" s="11">
        <v>8.4999773999999998E-4</v>
      </c>
      <c r="F153" s="18">
        <v>24.452669988</v>
      </c>
      <c r="H153" s="31"/>
    </row>
    <row r="154" spans="1:8" x14ac:dyDescent="0.2">
      <c r="A154" t="s">
        <v>126</v>
      </c>
      <c r="B154" s="11">
        <v>1.1396335528999999</v>
      </c>
      <c r="C154" s="17">
        <v>0.13780639</v>
      </c>
      <c r="D154" s="11">
        <v>1.0006825948</v>
      </c>
      <c r="E154" s="11">
        <v>1.1445645E-3</v>
      </c>
      <c r="F154" s="18">
        <v>31.171434479999999</v>
      </c>
      <c r="H154" s="31"/>
    </row>
    <row r="155" spans="1:8" x14ac:dyDescent="0.2">
      <c r="A155" t="s">
        <v>127</v>
      </c>
      <c r="B155" s="11">
        <v>1.1349379383</v>
      </c>
      <c r="C155" s="17">
        <v>0.13315363</v>
      </c>
      <c r="D155" s="11">
        <v>1.0006709371</v>
      </c>
      <c r="E155" s="11">
        <v>1.1133713E-3</v>
      </c>
      <c r="F155" s="18">
        <v>30.016259639999998</v>
      </c>
      <c r="H155" s="31"/>
    </row>
    <row r="156" spans="1:8" x14ac:dyDescent="0.2">
      <c r="A156" t="s">
        <v>128</v>
      </c>
      <c r="B156" s="11">
        <v>1.1327142877</v>
      </c>
      <c r="C156" s="17">
        <v>0.13095915999999999</v>
      </c>
      <c r="D156" s="11">
        <v>1.0006643880999999</v>
      </c>
      <c r="E156" s="11">
        <v>1.0907377000000001E-3</v>
      </c>
      <c r="F156" s="18">
        <v>29.499363827999996</v>
      </c>
      <c r="H156" s="31"/>
    </row>
    <row r="157" spans="1:8" x14ac:dyDescent="0.2">
      <c r="A157" t="s">
        <v>129</v>
      </c>
      <c r="B157" s="11">
        <v>1.1626183232</v>
      </c>
      <c r="C157" s="17">
        <v>0.16032668999999999</v>
      </c>
      <c r="D157" s="11">
        <v>1.0008210646</v>
      </c>
      <c r="E157" s="11">
        <v>1.4705714000000001E-3</v>
      </c>
      <c r="F157" s="18">
        <v>46.899096839999999</v>
      </c>
      <c r="H157" s="31"/>
    </row>
    <row r="158" spans="1:8" x14ac:dyDescent="0.2">
      <c r="A158" t="s">
        <v>130</v>
      </c>
      <c r="B158" s="11">
        <v>1.1546994785</v>
      </c>
      <c r="C158" s="17">
        <v>0.15239654999999999</v>
      </c>
      <c r="D158" s="11">
        <v>1.0008308614000001</v>
      </c>
      <c r="E158" s="11">
        <v>1.4720639000000001E-3</v>
      </c>
      <c r="F158" s="18">
        <v>43.786897199999999</v>
      </c>
      <c r="H158" s="31"/>
    </row>
    <row r="159" spans="1:8" x14ac:dyDescent="0.2">
      <c r="A159" t="s">
        <v>131</v>
      </c>
      <c r="B159" s="11">
        <v>1.1512996682000001</v>
      </c>
      <c r="C159" s="17">
        <v>0.14898775</v>
      </c>
      <c r="D159" s="11">
        <v>1.0008410571999999</v>
      </c>
      <c r="E159" s="11">
        <v>1.4708608999999999E-3</v>
      </c>
      <c r="F159" s="18">
        <v>42.17096592</v>
      </c>
      <c r="H159" s="31"/>
    </row>
    <row r="161" spans="1:3" x14ac:dyDescent="0.2">
      <c r="A161" t="s">
        <v>49</v>
      </c>
      <c r="C161" t="s">
        <v>133</v>
      </c>
    </row>
    <row r="162" spans="1:3" x14ac:dyDescent="0.2">
      <c r="A162" t="s">
        <v>50</v>
      </c>
      <c r="B162" t="s">
        <v>51</v>
      </c>
    </row>
    <row r="163" spans="1:3" x14ac:dyDescent="0.2">
      <c r="B163" t="s">
        <v>134</v>
      </c>
    </row>
  </sheetData>
  <phoneticPr fontId="2" type="noConversion"/>
  <pageMargins left="0.78740157499999996" right="0.78740157499999996" top="0.984251969" bottom="0.984251969" header="0.4921259845" footer="0.4921259845"/>
  <pageSetup paperSize="9" orientation="landscape" r:id="rId1"/>
  <headerFooter alignWithMargins="0"/>
  <rowBreaks count="4" manualBreakCount="4">
    <brk id="28" max="16383" man="1"/>
    <brk id="62" max="6" man="1"/>
    <brk id="81" max="16383" man="1"/>
    <brk id="11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workbookViewId="0">
      <pane ySplit="7" topLeftCell="A8" activePane="bottomLeft" state="frozen"/>
      <selection pane="bottomLeft" activeCell="G45" sqref="G45"/>
    </sheetView>
  </sheetViews>
  <sheetFormatPr baseColWidth="10" defaultRowHeight="12.75" x14ac:dyDescent="0.2"/>
  <cols>
    <col min="2" max="2" width="19.375" customWidth="1"/>
    <col min="5" max="5" width="20.5" customWidth="1"/>
  </cols>
  <sheetData>
    <row r="1" spans="1:9" ht="14.25" x14ac:dyDescent="0.25">
      <c r="A1" s="7" t="s">
        <v>156</v>
      </c>
    </row>
    <row r="3" spans="1:9" x14ac:dyDescent="0.2">
      <c r="A3" s="48" t="s">
        <v>157</v>
      </c>
    </row>
    <row r="4" spans="1:9" x14ac:dyDescent="0.2">
      <c r="A4" s="48" t="s">
        <v>185</v>
      </c>
    </row>
    <row r="6" spans="1:9" x14ac:dyDescent="0.2">
      <c r="A6" s="7"/>
      <c r="B6" s="7" t="s">
        <v>158</v>
      </c>
      <c r="C6" s="7"/>
      <c r="D6" s="7" t="s">
        <v>165</v>
      </c>
      <c r="E6" s="7" t="s">
        <v>166</v>
      </c>
      <c r="F6" s="52" t="s">
        <v>172</v>
      </c>
      <c r="H6" s="7" t="s">
        <v>175</v>
      </c>
    </row>
    <row r="7" spans="1:9" x14ac:dyDescent="0.2">
      <c r="A7" s="7"/>
      <c r="B7" s="7" t="s">
        <v>159</v>
      </c>
      <c r="C7" s="7"/>
      <c r="D7" s="7"/>
      <c r="E7" s="7" t="s">
        <v>167</v>
      </c>
      <c r="F7" s="52" t="s">
        <v>173</v>
      </c>
      <c r="I7" s="15" t="s">
        <v>160</v>
      </c>
    </row>
    <row r="8" spans="1:9" x14ac:dyDescent="0.2">
      <c r="A8">
        <v>2018</v>
      </c>
      <c r="B8">
        <v>595</v>
      </c>
      <c r="F8" s="54"/>
      <c r="H8">
        <v>2021</v>
      </c>
      <c r="I8" s="49" t="s">
        <v>161</v>
      </c>
    </row>
    <row r="9" spans="1:9" x14ac:dyDescent="0.2">
      <c r="A9">
        <v>2030</v>
      </c>
      <c r="B9">
        <v>658</v>
      </c>
      <c r="F9" s="54"/>
      <c r="H9">
        <v>2021</v>
      </c>
      <c r="I9" s="49" t="s">
        <v>161</v>
      </c>
    </row>
    <row r="10" spans="1:9" x14ac:dyDescent="0.2">
      <c r="F10" s="54"/>
    </row>
    <row r="11" spans="1:9" x14ac:dyDescent="0.2">
      <c r="F11" s="54"/>
    </row>
    <row r="12" spans="1:9" x14ac:dyDescent="0.2">
      <c r="A12">
        <v>2030</v>
      </c>
      <c r="B12">
        <v>611</v>
      </c>
      <c r="C12" t="s">
        <v>163</v>
      </c>
      <c r="D12" s="50">
        <v>0.5</v>
      </c>
      <c r="E12">
        <v>269</v>
      </c>
      <c r="F12" s="55">
        <f>E12/B12</f>
        <v>0.44026186579378068</v>
      </c>
      <c r="G12" s="50"/>
      <c r="H12">
        <v>2020</v>
      </c>
      <c r="I12" s="49" t="s">
        <v>162</v>
      </c>
    </row>
    <row r="13" spans="1:9" x14ac:dyDescent="0.2">
      <c r="A13">
        <v>2035</v>
      </c>
      <c r="B13">
        <v>629</v>
      </c>
      <c r="C13" t="s">
        <v>163</v>
      </c>
      <c r="D13" s="50">
        <v>0.53</v>
      </c>
      <c r="E13">
        <v>263</v>
      </c>
      <c r="F13" s="55">
        <f t="shared" ref="F13:F16" si="0">E13/B13</f>
        <v>0.41812400635930047</v>
      </c>
      <c r="G13" s="50"/>
      <c r="H13">
        <v>2020</v>
      </c>
      <c r="I13" s="49" t="s">
        <v>162</v>
      </c>
    </row>
    <row r="14" spans="1:9" x14ac:dyDescent="0.2">
      <c r="F14" s="55"/>
    </row>
    <row r="15" spans="1:9" x14ac:dyDescent="0.2">
      <c r="A15">
        <v>2030</v>
      </c>
      <c r="B15">
        <v>567</v>
      </c>
      <c r="C15" t="s">
        <v>164</v>
      </c>
      <c r="D15" s="50">
        <v>0.6</v>
      </c>
      <c r="E15">
        <v>186</v>
      </c>
      <c r="F15" s="55">
        <f t="shared" si="0"/>
        <v>0.32804232804232802</v>
      </c>
      <c r="H15">
        <v>2020</v>
      </c>
      <c r="I15" s="49" t="s">
        <v>162</v>
      </c>
    </row>
    <row r="16" spans="1:9" x14ac:dyDescent="0.2">
      <c r="A16">
        <v>2035</v>
      </c>
      <c r="B16">
        <v>585</v>
      </c>
      <c r="C16" t="s">
        <v>164</v>
      </c>
      <c r="D16" s="50">
        <v>0.7</v>
      </c>
      <c r="E16">
        <v>132</v>
      </c>
      <c r="F16" s="55">
        <f t="shared" si="0"/>
        <v>0.22564102564102564</v>
      </c>
      <c r="H16">
        <v>2020</v>
      </c>
      <c r="I16" s="49" t="s">
        <v>162</v>
      </c>
    </row>
    <row r="17" spans="1:9" x14ac:dyDescent="0.2">
      <c r="F17" s="54"/>
    </row>
    <row r="18" spans="1:9" x14ac:dyDescent="0.2">
      <c r="F18" s="54"/>
    </row>
    <row r="19" spans="1:9" x14ac:dyDescent="0.2">
      <c r="A19">
        <v>2030</v>
      </c>
      <c r="B19">
        <v>683</v>
      </c>
      <c r="C19" t="s">
        <v>168</v>
      </c>
      <c r="D19">
        <v>71</v>
      </c>
      <c r="F19" s="54">
        <v>0.14699999999999999</v>
      </c>
      <c r="H19">
        <v>2020</v>
      </c>
      <c r="I19" s="49" t="s">
        <v>174</v>
      </c>
    </row>
    <row r="20" spans="1:9" x14ac:dyDescent="0.2">
      <c r="A20">
        <v>2050</v>
      </c>
      <c r="B20">
        <v>1447</v>
      </c>
      <c r="C20" t="s">
        <v>168</v>
      </c>
      <c r="D20">
        <v>93</v>
      </c>
      <c r="F20" s="54">
        <v>3.0000000000000001E-3</v>
      </c>
      <c r="H20">
        <v>2020</v>
      </c>
      <c r="I20" s="49" t="s">
        <v>174</v>
      </c>
    </row>
    <row r="21" spans="1:9" x14ac:dyDescent="0.2">
      <c r="F21" s="54"/>
    </row>
    <row r="22" spans="1:9" x14ac:dyDescent="0.2">
      <c r="A22">
        <v>2030</v>
      </c>
      <c r="B22">
        <v>718</v>
      </c>
      <c r="C22" t="s">
        <v>169</v>
      </c>
      <c r="D22">
        <v>69</v>
      </c>
      <c r="F22" s="54">
        <v>0.14899999999999999</v>
      </c>
      <c r="H22">
        <v>2020</v>
      </c>
      <c r="I22" s="49" t="s">
        <v>174</v>
      </c>
    </row>
    <row r="23" spans="1:9" x14ac:dyDescent="0.2">
      <c r="A23">
        <v>2050</v>
      </c>
      <c r="B23">
        <v>1464</v>
      </c>
      <c r="C23" t="s">
        <v>169</v>
      </c>
      <c r="D23">
        <v>93</v>
      </c>
      <c r="F23" s="54">
        <v>5.0000000000000001E-3</v>
      </c>
      <c r="H23">
        <v>2020</v>
      </c>
      <c r="I23" s="49" t="s">
        <v>174</v>
      </c>
    </row>
    <row r="24" spans="1:9" x14ac:dyDescent="0.2">
      <c r="F24" s="54"/>
    </row>
    <row r="25" spans="1:9" x14ac:dyDescent="0.2">
      <c r="A25">
        <v>2030</v>
      </c>
      <c r="B25">
        <v>656</v>
      </c>
      <c r="C25" t="s">
        <v>170</v>
      </c>
      <c r="D25">
        <v>70</v>
      </c>
      <c r="F25" s="54">
        <v>0.154</v>
      </c>
      <c r="H25">
        <v>2020</v>
      </c>
      <c r="I25" s="49" t="s">
        <v>174</v>
      </c>
    </row>
    <row r="26" spans="1:9" x14ac:dyDescent="0.2">
      <c r="A26">
        <v>2050</v>
      </c>
      <c r="B26">
        <v>1282</v>
      </c>
      <c r="C26" t="s">
        <v>170</v>
      </c>
      <c r="D26">
        <v>92</v>
      </c>
      <c r="F26" s="54">
        <v>7.0000000000000001E-3</v>
      </c>
      <c r="H26">
        <v>2020</v>
      </c>
      <c r="I26" s="49" t="s">
        <v>174</v>
      </c>
    </row>
    <row r="27" spans="1:9" x14ac:dyDescent="0.2">
      <c r="F27" s="54"/>
    </row>
    <row r="28" spans="1:9" x14ac:dyDescent="0.2">
      <c r="A28">
        <v>2030</v>
      </c>
      <c r="B28">
        <v>546</v>
      </c>
      <c r="C28" t="s">
        <v>171</v>
      </c>
      <c r="D28">
        <v>65</v>
      </c>
      <c r="F28" s="54">
        <v>0.2</v>
      </c>
      <c r="H28">
        <v>2020</v>
      </c>
      <c r="I28" s="49" t="s">
        <v>174</v>
      </c>
    </row>
    <row r="29" spans="1:9" x14ac:dyDescent="0.2">
      <c r="A29">
        <v>2050</v>
      </c>
      <c r="B29">
        <v>1068</v>
      </c>
      <c r="C29" t="s">
        <v>171</v>
      </c>
      <c r="D29">
        <v>92</v>
      </c>
      <c r="F29" s="54">
        <v>8.9999999999999993E-3</v>
      </c>
      <c r="H29">
        <v>2020</v>
      </c>
      <c r="I29" s="49" t="s">
        <v>174</v>
      </c>
    </row>
    <row r="30" spans="1:9" x14ac:dyDescent="0.2">
      <c r="F30" s="51"/>
    </row>
    <row r="31" spans="1:9" x14ac:dyDescent="0.2">
      <c r="F31" s="51"/>
    </row>
    <row r="32" spans="1:9" x14ac:dyDescent="0.2">
      <c r="F32" s="51"/>
    </row>
    <row r="33" spans="1:9" x14ac:dyDescent="0.2">
      <c r="F33" s="51"/>
      <c r="H33">
        <v>2021</v>
      </c>
      <c r="I33" s="49" t="s">
        <v>176</v>
      </c>
    </row>
    <row r="34" spans="1:9" x14ac:dyDescent="0.2">
      <c r="F34" s="51"/>
    </row>
    <row r="35" spans="1:9" x14ac:dyDescent="0.2">
      <c r="A35">
        <v>2030</v>
      </c>
      <c r="B35">
        <v>643</v>
      </c>
      <c r="F35" s="53">
        <f t="shared" ref="F35:F39" si="1">E35/B35</f>
        <v>0</v>
      </c>
    </row>
    <row r="36" spans="1:9" x14ac:dyDescent="0.2">
      <c r="A36">
        <v>2035</v>
      </c>
      <c r="B36">
        <v>760</v>
      </c>
      <c r="F36" s="53">
        <f t="shared" si="1"/>
        <v>0</v>
      </c>
    </row>
    <row r="37" spans="1:9" x14ac:dyDescent="0.2">
      <c r="F37" s="51"/>
    </row>
    <row r="38" spans="1:9" x14ac:dyDescent="0.2">
      <c r="A38">
        <v>2030</v>
      </c>
      <c r="B38">
        <v>598</v>
      </c>
      <c r="E38">
        <v>198</v>
      </c>
      <c r="F38" s="53">
        <f t="shared" si="1"/>
        <v>0.33110367892976589</v>
      </c>
      <c r="G38" s="15" t="s">
        <v>178</v>
      </c>
      <c r="I38" s="49" t="s">
        <v>177</v>
      </c>
    </row>
    <row r="39" spans="1:9" x14ac:dyDescent="0.2">
      <c r="A39">
        <v>2035</v>
      </c>
      <c r="B39">
        <v>632</v>
      </c>
      <c r="E39">
        <v>140</v>
      </c>
      <c r="F39" s="53">
        <f t="shared" si="1"/>
        <v>0.22151898734177214</v>
      </c>
      <c r="G39" s="15" t="s">
        <v>178</v>
      </c>
      <c r="I39" s="49" t="s">
        <v>177</v>
      </c>
    </row>
    <row r="40" spans="1:9" x14ac:dyDescent="0.2">
      <c r="F40" s="51"/>
    </row>
    <row r="41" spans="1:9" x14ac:dyDescent="0.2">
      <c r="F41" s="51"/>
    </row>
    <row r="42" spans="1:9" x14ac:dyDescent="0.2">
      <c r="F42" s="51"/>
    </row>
    <row r="43" spans="1:9" x14ac:dyDescent="0.2">
      <c r="A43">
        <v>2045</v>
      </c>
      <c r="B43">
        <v>746</v>
      </c>
      <c r="C43" s="15" t="s">
        <v>179</v>
      </c>
      <c r="F43" s="51"/>
      <c r="I43" s="49" t="s">
        <v>186</v>
      </c>
    </row>
    <row r="44" spans="1:9" x14ac:dyDescent="0.2">
      <c r="B44">
        <v>855</v>
      </c>
      <c r="C44" s="15" t="s">
        <v>180</v>
      </c>
      <c r="F44" s="51"/>
      <c r="I44" s="49" t="s">
        <v>186</v>
      </c>
    </row>
    <row r="45" spans="1:9" x14ac:dyDescent="0.2">
      <c r="B45">
        <v>983</v>
      </c>
      <c r="C45" s="15" t="s">
        <v>181</v>
      </c>
      <c r="F45" s="51"/>
      <c r="I45" s="49" t="s">
        <v>186</v>
      </c>
    </row>
    <row r="46" spans="1:9" x14ac:dyDescent="0.2">
      <c r="B46">
        <v>801</v>
      </c>
      <c r="C46" s="15" t="s">
        <v>182</v>
      </c>
      <c r="F46" s="51"/>
      <c r="I46" s="49" t="s">
        <v>186</v>
      </c>
    </row>
    <row r="47" spans="1:9" x14ac:dyDescent="0.2">
      <c r="B47">
        <v>915</v>
      </c>
      <c r="C47" s="15" t="s">
        <v>183</v>
      </c>
      <c r="F47" s="51"/>
      <c r="I47" s="49" t="s">
        <v>186</v>
      </c>
    </row>
    <row r="48" spans="1:9" x14ac:dyDescent="0.2">
      <c r="B48">
        <v>1080</v>
      </c>
      <c r="C48" s="15" t="s">
        <v>184</v>
      </c>
      <c r="F48" s="51"/>
      <c r="I48" s="49" t="s">
        <v>186</v>
      </c>
    </row>
    <row r="49" spans="1:9" x14ac:dyDescent="0.2">
      <c r="F49" s="51"/>
      <c r="I49" s="49" t="s">
        <v>186</v>
      </c>
    </row>
    <row r="50" spans="1:9" x14ac:dyDescent="0.2">
      <c r="F50" s="51"/>
    </row>
    <row r="51" spans="1:9" x14ac:dyDescent="0.2">
      <c r="B51" s="15" t="s">
        <v>190</v>
      </c>
      <c r="F51" s="51"/>
    </row>
    <row r="52" spans="1:9" x14ac:dyDescent="0.2">
      <c r="A52">
        <v>2030</v>
      </c>
      <c r="B52">
        <v>602</v>
      </c>
      <c r="C52" s="15" t="s">
        <v>187</v>
      </c>
      <c r="E52">
        <v>248</v>
      </c>
      <c r="F52" s="53">
        <f t="shared" ref="F52:F54" si="2">E52/B52</f>
        <v>0.41196013289036543</v>
      </c>
      <c r="H52">
        <v>2018</v>
      </c>
      <c r="I52" s="49" t="s">
        <v>191</v>
      </c>
    </row>
    <row r="53" spans="1:9" x14ac:dyDescent="0.2">
      <c r="A53">
        <v>2030</v>
      </c>
      <c r="B53">
        <v>602</v>
      </c>
      <c r="C53" s="15" t="s">
        <v>188</v>
      </c>
      <c r="E53">
        <v>201</v>
      </c>
      <c r="F53" s="53">
        <f t="shared" si="2"/>
        <v>0.33388704318936879</v>
      </c>
      <c r="H53">
        <v>2018</v>
      </c>
      <c r="I53" s="49" t="s">
        <v>191</v>
      </c>
    </row>
    <row r="54" spans="1:9" x14ac:dyDescent="0.2">
      <c r="A54">
        <v>2030</v>
      </c>
      <c r="B54">
        <v>602</v>
      </c>
      <c r="C54" s="15" t="s">
        <v>189</v>
      </c>
      <c r="E54">
        <v>186</v>
      </c>
      <c r="F54" s="53">
        <f t="shared" si="2"/>
        <v>0.30897009966777411</v>
      </c>
      <c r="I54" s="49" t="s">
        <v>191</v>
      </c>
    </row>
    <row r="58" spans="1:9" x14ac:dyDescent="0.2">
      <c r="A58">
        <v>2030</v>
      </c>
      <c r="F58" s="57" t="s">
        <v>193</v>
      </c>
      <c r="H58">
        <v>2021</v>
      </c>
      <c r="I58" s="56" t="s">
        <v>192</v>
      </c>
    </row>
    <row r="59" spans="1:9" x14ac:dyDescent="0.2">
      <c r="A59">
        <v>2040</v>
      </c>
      <c r="F59" s="53">
        <v>0.01</v>
      </c>
    </row>
  </sheetData>
  <hyperlinks>
    <hyperlink ref="I8" r:id="rId1" display="https://www.bmwk.de/Redaktion/DE/Downloads/E/prognos-bruttostromverbrauch-2018-2030.pdf?__blob=publicationFile&amp;v=1"/>
    <hyperlink ref="I9" r:id="rId2" display="https://www.bmwk.de/Redaktion/DE/Downloads/E/prognos-bruttostromverbrauch-2018-2030.pdf?__blob=publicationFile&amp;v=1"/>
    <hyperlink ref="I12" r:id="rId3" display="https://www.umweltbundesamt.de/sites/default/files/medien/5750/publikationen/2021-03-19_cc_33-2020_klimaschutzprogramm_2030_der_bundesregierung.pdf"/>
    <hyperlink ref="I13" r:id="rId4" display="https://www.umweltbundesamt.de/sites/default/files/medien/5750/publikationen/2021-03-19_cc_33-2020_klimaschutzprogramm_2030_der_bundesregierung.pdf"/>
    <hyperlink ref="I15" r:id="rId5" display="https://www.umweltbundesamt.de/sites/default/files/medien/5750/publikationen/2021-03-19_cc_33-2020_klimaschutzprogramm_2030_der_bundesregierung.pdf"/>
    <hyperlink ref="I16" r:id="rId6" display="https://www.umweltbundesamt.de/sites/default/files/medien/5750/publikationen/2021-03-19_cc_33-2020_klimaschutzprogramm_2030_der_bundesregierung.pdf"/>
    <hyperlink ref="I19" r:id="rId7" display="https://www.ise.fraunhofer.de/content/dam/ise/de/documents/publications/studies/Fraunhofer-ISE-Studie-Wege-zu-einem-klimaneutralen-Energiesystem.pdf"/>
    <hyperlink ref="I20" r:id="rId8" display="https://www.ise.fraunhofer.de/content/dam/ise/de/documents/publications/studies/Fraunhofer-ISE-Studie-Wege-zu-einem-klimaneutralen-Energiesystem.pdf"/>
    <hyperlink ref="I22" r:id="rId9" display="https://www.ise.fraunhofer.de/content/dam/ise/de/documents/publications/studies/Fraunhofer-ISE-Studie-Wege-zu-einem-klimaneutralen-Energiesystem.pdf"/>
    <hyperlink ref="I23" r:id="rId10" display="https://www.ise.fraunhofer.de/content/dam/ise/de/documents/publications/studies/Fraunhofer-ISE-Studie-Wege-zu-einem-klimaneutralen-Energiesystem.pdf"/>
    <hyperlink ref="I25" r:id="rId11" display="https://www.ise.fraunhofer.de/content/dam/ise/de/documents/publications/studies/Fraunhofer-ISE-Studie-Wege-zu-einem-klimaneutralen-Energiesystem.pdf"/>
    <hyperlink ref="I26" r:id="rId12" display="https://www.ise.fraunhofer.de/content/dam/ise/de/documents/publications/studies/Fraunhofer-ISE-Studie-Wege-zu-einem-klimaneutralen-Energiesystem.pdf"/>
    <hyperlink ref="I28" r:id="rId13" display="https://www.ise.fraunhofer.de/content/dam/ise/de/documents/publications/studies/Fraunhofer-ISE-Studie-Wege-zu-einem-klimaneutralen-Energiesystem.pdf"/>
    <hyperlink ref="I29" r:id="rId14" display="https://www.ise.fraunhofer.de/content/dam/ise/de/documents/publications/studies/Fraunhofer-ISE-Studie-Wege-zu-einem-klimaneutralen-Energiesystem.pdf"/>
    <hyperlink ref="I33" r:id="rId15" display="https://static.agora-energiewende.de/fileadmin/Projekte/2021/2021_01_DE_KNDE2045/KNDE2045_Langfassung.pdf"/>
    <hyperlink ref="I38" r:id="rId16" display="https://www.oeko.de/fileadmin/oekodoc/projektionsbericht_2021_bf.pdf"/>
    <hyperlink ref="I39" r:id="rId17" display="https://www.oeko.de/fileadmin/oekodoc/projektionsbericht_2021_bf.pdf"/>
    <hyperlink ref="I43" r:id="rId18" display="https://www.netzentwicklungsplan.de/sites/default/files/2023-06/NEP_2037_2045_V2023_2_Entwurf_Kap3.pdf"/>
    <hyperlink ref="I44:I49" r:id="rId19" display="https://www.netzentwicklungsplan.de/sites/default/files/2023-06/NEP_2037_2045_V2023_2_Entwurf_Kap3.pdf"/>
    <hyperlink ref="I52" r:id="rId20" display="https://www.agora-energiewende.de/fileadmin/Projekte/2018/65_EE_und_Kohleausstieg/Foliensatz_Kohleausstieg_2030_65_Aurora_Energy_Research.pdf"/>
    <hyperlink ref="I53:I54" r:id="rId21" display="https://www.agora-energiewende.de/fileadmin/Projekte/2018/65_EE_und_Kohleausstieg/Foliensatz_Kohleausstieg_2030_65_Aurora_Energy_Research.pdf"/>
  </hyperlinks>
  <pageMargins left="0.7" right="0.7" top="0.78740157499999996" bottom="0.78740157499999996" header="0.3" footer="0.3"/>
  <pageSetup paperSize="9" orientation="portrait" verticalDpi="0" r:id="rId2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Indikatorberechnung_SMEKUL</vt:lpstr>
      <vt:lpstr>weitere Daten</vt:lpstr>
      <vt:lpstr>Tabelle1</vt:lpstr>
      <vt:lpstr>'weitere Daten'!Druckbereich</vt:lpstr>
    </vt:vector>
  </TitlesOfParts>
  <Company>Sächsische Aufbaubank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a001007</dc:creator>
  <cp:lastModifiedBy>Lange-Schmitt, Friederike - SMEKUL</cp:lastModifiedBy>
  <cp:lastPrinted>2008-12-05T15:56:27Z</cp:lastPrinted>
  <dcterms:created xsi:type="dcterms:W3CDTF">2008-11-07T10:50:01Z</dcterms:created>
  <dcterms:modified xsi:type="dcterms:W3CDTF">2023-09-07T08:00:31Z</dcterms:modified>
</cp:coreProperties>
</file>