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Kalkulation zwf Kosten" sheetId="1" r:id="rId1"/>
    <sheet name="Beispiel 1" sheetId="3" r:id="rId2"/>
    <sheet name="Beispiel 2" sheetId="4" r:id="rId3"/>
    <sheet name="Listen" sheetId="2" r:id="rId4"/>
  </sheets>
  <externalReferences>
    <externalReference r:id="rId5"/>
  </externalReferences>
  <definedNames>
    <definedName name="_xlnm._FilterDatabase" localSheetId="1" hidden="1">'Beispiel 1'!$A$3:$U$19</definedName>
    <definedName name="Gebäudetypen">'[1]Drop-Down'!$Q$2:$Q$58</definedName>
    <definedName name="Häufigkeit">'[1]Drop-Down'!$O$2:$O$8</definedName>
    <definedName name="janein">Listen!$A$1:$A$2</definedName>
    <definedName name="komems">Listen!$B$1:$B$4</definedName>
    <definedName name="Nutzungsart">'[1]Drop-Down'!$P$2:$P$4</definedName>
  </definedNames>
  <calcPr calcId="152511"/>
</workbook>
</file>

<file path=xl/calcChain.xml><?xml version="1.0" encoding="utf-8"?>
<calcChain xmlns="http://schemas.openxmlformats.org/spreadsheetml/2006/main">
  <c r="I25" i="1" l="1"/>
  <c r="D14" i="1"/>
  <c r="G22" i="1" l="1"/>
  <c r="C1" i="4" l="1"/>
  <c r="W19" i="3"/>
  <c r="V19" i="3"/>
  <c r="W18" i="3"/>
  <c r="V18" i="3"/>
  <c r="W17" i="3"/>
  <c r="V17" i="3"/>
  <c r="W16" i="3"/>
  <c r="V16" i="3"/>
  <c r="W15" i="3"/>
  <c r="V15" i="3"/>
  <c r="V14" i="3"/>
  <c r="W14" i="3" s="1"/>
  <c r="W13" i="3"/>
  <c r="V13" i="3"/>
  <c r="W12" i="3"/>
  <c r="V12" i="3"/>
  <c r="W11" i="3"/>
  <c r="V11" i="3"/>
  <c r="W10" i="3"/>
  <c r="V10" i="3"/>
  <c r="W9" i="3"/>
  <c r="V9" i="3"/>
  <c r="W8" i="3"/>
  <c r="V8" i="3"/>
  <c r="W7" i="3"/>
  <c r="V7" i="3"/>
  <c r="V6" i="3"/>
  <c r="W6" i="3" s="1"/>
  <c r="W5" i="3"/>
  <c r="V5" i="3"/>
  <c r="W4" i="3"/>
  <c r="V4" i="3"/>
  <c r="V3" i="3" s="1"/>
  <c r="W3" i="3"/>
  <c r="C2" i="3"/>
  <c r="G20" i="1" l="1"/>
  <c r="G21" i="1"/>
  <c r="G19" i="1"/>
  <c r="H21" i="1" l="1"/>
  <c r="H22" i="1"/>
  <c r="H20" i="1" l="1"/>
  <c r="G23" i="1" l="1"/>
  <c r="G25" i="1" s="1"/>
  <c r="H19" i="1"/>
  <c r="H23" i="1" s="1"/>
  <c r="H25" i="1" s="1"/>
  <c r="J25" i="1" l="1"/>
</calcChain>
</file>

<file path=xl/sharedStrings.xml><?xml version="1.0" encoding="utf-8"?>
<sst xmlns="http://schemas.openxmlformats.org/spreadsheetml/2006/main" count="344" uniqueCount="176">
  <si>
    <t>Jahr der Zertifizierung</t>
  </si>
  <si>
    <t>Hardware lt. Stückliste</t>
  </si>
  <si>
    <t>Installation</t>
  </si>
  <si>
    <t>Software</t>
  </si>
  <si>
    <t>Antragsteller</t>
  </si>
  <si>
    <t>geplanter Umsetzungszeitraum</t>
  </si>
  <si>
    <t>Energie- und Wasserkosten Berichtsjahr</t>
  </si>
  <si>
    <t>Euro</t>
  </si>
  <si>
    <t>Jahr</t>
  </si>
  <si>
    <t>Kostenart</t>
  </si>
  <si>
    <t>Gesamt-Kosten</t>
  </si>
  <si>
    <t>max. Zuwendung (brutto)</t>
  </si>
  <si>
    <t>Eigenanteil 
(brutto)</t>
  </si>
  <si>
    <t>netto</t>
  </si>
  <si>
    <t>brutto</t>
  </si>
  <si>
    <t>€</t>
  </si>
  <si>
    <t>Zwischen-Summe</t>
  </si>
  <si>
    <t>MWSt</t>
  </si>
  <si>
    <t xml:space="preserve">max. Förderhöhe </t>
  </si>
  <si>
    <t>Gesamt</t>
  </si>
  <si>
    <t>Formular: SAE_21101</t>
  </si>
  <si>
    <t>Förderfähige Kosten Einführung einer automatischen Zählerdatenerfassung</t>
  </si>
  <si>
    <t>Jahres-Energiebericht Berichtsjahr</t>
  </si>
  <si>
    <t>Jahres-Energiebericht beigefügt</t>
  </si>
  <si>
    <t>Maximal zuwendungsfähige Kosten</t>
  </si>
  <si>
    <t>ja</t>
  </si>
  <si>
    <t>nein</t>
  </si>
  <si>
    <t>Kom.EMS Zertifizierung</t>
  </si>
  <si>
    <t>Basis</t>
  </si>
  <si>
    <t>Standard</t>
  </si>
  <si>
    <t>Premium</t>
  </si>
  <si>
    <t>keine</t>
  </si>
  <si>
    <t>Netto-Kosten [€]
beantragt</t>
  </si>
  <si>
    <t>Stadt Musterstadt</t>
  </si>
  <si>
    <t>Planung</t>
  </si>
  <si>
    <t>WI</t>
  </si>
  <si>
    <t>Gebäudebezeichnung</t>
  </si>
  <si>
    <t>Auswahl</t>
  </si>
  <si>
    <t>Gateway</t>
  </si>
  <si>
    <t>Wärme</t>
  </si>
  <si>
    <t>Strom</t>
  </si>
  <si>
    <t>Wasser</t>
  </si>
  <si>
    <t>Kostenabschätzung</t>
  </si>
  <si>
    <t>Begründung der Auswahl des Gebäudes</t>
  </si>
  <si>
    <t>Gerät</t>
  </si>
  <si>
    <t>Repeater</t>
  </si>
  <si>
    <t>Art</t>
  </si>
  <si>
    <t>WMZ wM-Bus</t>
  </si>
  <si>
    <t>GasZ wM-Bus</t>
  </si>
  <si>
    <t>M-Bus-Modul</t>
  </si>
  <si>
    <t>M-Bus zu wM-Bus</t>
  </si>
  <si>
    <t>Zähler mit S0</t>
  </si>
  <si>
    <t>U-Zähler wM-Bus
3-Phasen</t>
  </si>
  <si>
    <t>U-Zähler wM-Bus
1-Phasen</t>
  </si>
  <si>
    <t>S0 zu wM-Bus</t>
  </si>
  <si>
    <t>M-Bus zu
wM-Bus</t>
  </si>
  <si>
    <t>Größe</t>
  </si>
  <si>
    <t>M-Bus Modul</t>
  </si>
  <si>
    <t>Zähler wM-Bus</t>
  </si>
  <si>
    <t>Summe</t>
  </si>
  <si>
    <t>Summe Auswahl</t>
  </si>
  <si>
    <t xml:space="preserve">Kosten je Stück:      </t>
  </si>
  <si>
    <t>Rathaus</t>
  </si>
  <si>
    <t>Fernwärme</t>
  </si>
  <si>
    <t>RLM</t>
  </si>
  <si>
    <t>2x QN 6,0</t>
  </si>
  <si>
    <t>Feuerwache</t>
  </si>
  <si>
    <t>Gaskessel</t>
  </si>
  <si>
    <t>QN 40-Verbundz.</t>
  </si>
  <si>
    <t>GS Schulgebäude</t>
  </si>
  <si>
    <t>QN 6,0</t>
  </si>
  <si>
    <t>GS Sporthalle</t>
  </si>
  <si>
    <t>QN 10</t>
  </si>
  <si>
    <t>OS - Schulgebäude</t>
  </si>
  <si>
    <t>OS - Hortgebäude</t>
  </si>
  <si>
    <t>über OS Schulgebäude</t>
  </si>
  <si>
    <t>QN 2,5</t>
  </si>
  <si>
    <t>MS - Schulgebäude</t>
  </si>
  <si>
    <t>SLP</t>
  </si>
  <si>
    <t>MS - Sporthalle</t>
  </si>
  <si>
    <t>Festhalle- Gebäude</t>
  </si>
  <si>
    <t>entfällt</t>
  </si>
  <si>
    <t>QN 15-Verbundz.</t>
  </si>
  <si>
    <t>Kita Frösche</t>
  </si>
  <si>
    <t>Kita Regenbogen</t>
  </si>
  <si>
    <t>Kita Sonnenkäfer</t>
  </si>
  <si>
    <t>Kita Mäuse</t>
  </si>
  <si>
    <t>Mehrzweckhalle - Sporthalle</t>
  </si>
  <si>
    <t>Sportanlage</t>
  </si>
  <si>
    <t>über MZH</t>
  </si>
  <si>
    <t>Hackschnitzel</t>
  </si>
  <si>
    <t>Stadtbad</t>
  </si>
  <si>
    <t>BHKW</t>
  </si>
  <si>
    <t>QN 15</t>
  </si>
  <si>
    <t>Gebäude-bezeichnung</t>
  </si>
  <si>
    <t>Datum Umsetzung (geplant/durchgeführt)</t>
  </si>
  <si>
    <t>Energiezähler Einbausituation</t>
  </si>
  <si>
    <t>Übertragung</t>
  </si>
  <si>
    <t>IST/SOLL</t>
  </si>
  <si>
    <t>Energieträger</t>
  </si>
  <si>
    <t>Zählernummer</t>
  </si>
  <si>
    <t>Einbauort</t>
  </si>
  <si>
    <t>Messbereich</t>
  </si>
  <si>
    <t>wM-Bus</t>
  </si>
  <si>
    <t>U-Zähler S0
3-Phasen</t>
  </si>
  <si>
    <t>U-Zähler S0
1-Phasen</t>
  </si>
  <si>
    <t>PV-Erzeug.
mit S0</t>
  </si>
  <si>
    <t>Zähler</t>
  </si>
  <si>
    <t>Funkmodul
(S0/M-Bus Modul)</t>
  </si>
  <si>
    <t>Grundschule</t>
  </si>
  <si>
    <t>im Projekt</t>
  </si>
  <si>
    <t>Bestand</t>
  </si>
  <si>
    <t>Erdgas</t>
  </si>
  <si>
    <t>Balgengaszähler</t>
  </si>
  <si>
    <t>K04</t>
  </si>
  <si>
    <t>Schule, SH, Kita</t>
  </si>
  <si>
    <t>1 St.</t>
  </si>
  <si>
    <t>Heizung</t>
  </si>
  <si>
    <t>SLM</t>
  </si>
  <si>
    <t>Metrix G6</t>
  </si>
  <si>
    <t>Heizraum K03</t>
  </si>
  <si>
    <t>Strom (HT/NT)</t>
  </si>
  <si>
    <t>digitaler Stromzähler</t>
  </si>
  <si>
    <t>Schule &amp; SH</t>
  </si>
  <si>
    <t xml:space="preserve">Bestand </t>
  </si>
  <si>
    <t>Strom (UZ)</t>
  </si>
  <si>
    <t>Hutschienenzähler Eltako</t>
  </si>
  <si>
    <t>Cafeteria, Küche</t>
  </si>
  <si>
    <t xml:space="preserve">Sportplatz Flutlichtanlage </t>
  </si>
  <si>
    <t>Telefonica Eigentum Messstellenbetreiber</t>
  </si>
  <si>
    <t>Flügelradzähler (Verbundwasserzähler mit Nebenzähler)</t>
  </si>
  <si>
    <t>K07</t>
  </si>
  <si>
    <t>Q3 =25
DN 50</t>
  </si>
  <si>
    <t>QN1,5</t>
  </si>
  <si>
    <t>Nachspeisung Heizung</t>
  </si>
  <si>
    <t>SOLL</t>
  </si>
  <si>
    <t>WMZ
erzeugte Q BHKW</t>
  </si>
  <si>
    <t>Sporthalle</t>
  </si>
  <si>
    <t>Strom - UZ</t>
  </si>
  <si>
    <t>kein Zähler</t>
  </si>
  <si>
    <t>Rohrleitung Cu 35mm</t>
  </si>
  <si>
    <t>Kita</t>
  </si>
  <si>
    <t>nicht zugänglich</t>
  </si>
  <si>
    <t>Technikraum</t>
  </si>
  <si>
    <t>UZ- Kita</t>
  </si>
  <si>
    <t>Nahwärme</t>
  </si>
  <si>
    <t>Bemko BM03B-L</t>
  </si>
  <si>
    <t>HM -Raum</t>
  </si>
  <si>
    <t>UZ- Lüftung</t>
  </si>
  <si>
    <t>Hutschienenzähler</t>
  </si>
  <si>
    <t>HM- Raum</t>
  </si>
  <si>
    <t>ZU- Küche</t>
  </si>
  <si>
    <t>Q³= 4 3/4"</t>
  </si>
  <si>
    <t>Feuerwehr</t>
  </si>
  <si>
    <t>FW-Gebäude</t>
  </si>
  <si>
    <t>Heiztherme</t>
  </si>
  <si>
    <t>Qn 6</t>
  </si>
  <si>
    <t>Schloss</t>
  </si>
  <si>
    <t>Wärmepumpe</t>
  </si>
  <si>
    <t>Wärmepumpen</t>
  </si>
  <si>
    <t>Festplatz</t>
  </si>
  <si>
    <t>Remise &amp; öffentl. WC</t>
  </si>
  <si>
    <t>Seitengebäude</t>
  </si>
  <si>
    <t>Q³= 4 1/2"</t>
  </si>
  <si>
    <t>Festplatz Mitte</t>
  </si>
  <si>
    <t>Q³= 4,0, 1/2"</t>
  </si>
  <si>
    <t>Qn 2,5</t>
  </si>
  <si>
    <t>Lüftungsanlage Saal</t>
  </si>
  <si>
    <t>WMZ
erzeugte Q Wärmepumpe</t>
  </si>
  <si>
    <t>Wärmepumpe (Effizienz der 
Wärmepumpe + Bestimmung Wärmeverbrauch Gebäude)</t>
  </si>
  <si>
    <t>Stadthaus</t>
  </si>
  <si>
    <t>Stand: 22.12.2021</t>
  </si>
  <si>
    <t xml:space="preserve">MM.JJJJ </t>
  </si>
  <si>
    <t>-10.2022</t>
  </si>
  <si>
    <t>Bitte erstellen Sie eine Übersicht der Zählpunkte und Gateways gemäß Tabellenblatt Beispiel 1 oder Beispiel 2</t>
  </si>
  <si>
    <t>Euro (maximal 20% der Energie- und Wasserkosten, max. 50.000 Euro)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</si>
</sst>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164" formatCode="#,##0.00_ ;\-#,##0.00\ "/>
    <numFmt numFmtId="165" formatCode="#,##0.00\ &quot;€&quot;"/>
    <numFmt numFmtId="166" formatCode="&quot;Summe gewählter Objekte:&quot;\ #,##0\ &quot;€&quot;"/>
    <numFmt numFmtId="167" formatCode="#,##0\ &quot;€&quot;"/>
    <numFmt numFmtId="168" formatCode="#,##0\ &quot;St.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sz val="10"/>
      <color theme="0" tint="-0.249977111117893"/>
      <name val="Verdana"/>
      <family val="2"/>
    </font>
    <font>
      <b/>
      <sz val="10"/>
      <color rgb="FFFF0000"/>
      <name val="Verdana"/>
      <family val="2"/>
    </font>
    <font>
      <b/>
      <sz val="11"/>
      <name val="Verdana"/>
      <family val="2"/>
    </font>
    <font>
      <b/>
      <sz val="11"/>
      <color indexed="12"/>
      <name val="Verdana"/>
      <family val="2"/>
    </font>
    <font>
      <sz val="11"/>
      <color rgb="FFFF0000"/>
      <name val="Calibri"/>
      <family val="2"/>
      <scheme val="minor"/>
    </font>
    <font>
      <sz val="10"/>
      <color rgb="FFFF0000"/>
      <name val="Verdana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4ECB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6337778862885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282">
    <xf numFmtId="0" fontId="0" fillId="0" borderId="0" xfId="0"/>
    <xf numFmtId="0" fontId="0" fillId="3" borderId="0" xfId="0" applyFill="1"/>
    <xf numFmtId="0" fontId="8" fillId="3" borderId="0" xfId="0" applyFont="1" applyFill="1"/>
    <xf numFmtId="0" fontId="8" fillId="0" borderId="0" xfId="0" applyFont="1"/>
    <xf numFmtId="0" fontId="0" fillId="0" borderId="0" xfId="0" applyAlignment="1">
      <alignment vertical="center"/>
    </xf>
    <xf numFmtId="3" fontId="11" fillId="9" borderId="2" xfId="0" applyNumberFormat="1" applyFont="1" applyFill="1" applyBorder="1" applyAlignment="1" applyProtection="1">
      <alignment horizontal="center" vertical="center"/>
      <protection hidden="1"/>
    </xf>
    <xf numFmtId="3" fontId="0" fillId="9" borderId="2" xfId="0" applyNumberFormat="1" applyFont="1" applyFill="1" applyBorder="1" applyAlignment="1" applyProtection="1">
      <alignment vertical="center" wrapText="1"/>
      <protection hidden="1"/>
    </xf>
    <xf numFmtId="0" fontId="12" fillId="9" borderId="1" xfId="0" applyFont="1" applyFill="1" applyBorder="1" applyAlignment="1" applyProtection="1">
      <alignment horizontal="center" vertical="center"/>
      <protection hidden="1"/>
    </xf>
    <xf numFmtId="0" fontId="12" fillId="9" borderId="1" xfId="0" applyFont="1" applyFill="1" applyBorder="1" applyAlignment="1" applyProtection="1">
      <alignment horizontal="center" vertical="center" wrapText="1"/>
      <protection hidden="1"/>
    </xf>
    <xf numFmtId="0" fontId="13" fillId="7" borderId="1" xfId="0" applyFont="1" applyFill="1" applyBorder="1" applyAlignment="1" applyProtection="1">
      <alignment horizontal="center" vertical="center" wrapText="1"/>
      <protection hidden="1"/>
    </xf>
    <xf numFmtId="166" fontId="14" fillId="9" borderId="12" xfId="0" applyNumberFormat="1" applyFont="1" applyFill="1" applyBorder="1" applyAlignment="1" applyProtection="1">
      <alignment horizontal="right" vertical="center"/>
      <protection hidden="1"/>
    </xf>
    <xf numFmtId="167" fontId="0" fillId="9" borderId="12" xfId="0" applyNumberFormat="1" applyFont="1" applyFill="1" applyBorder="1" applyAlignment="1" applyProtection="1">
      <alignment horizontal="center" vertical="center"/>
      <protection hidden="1"/>
    </xf>
    <xf numFmtId="167" fontId="0" fillId="9" borderId="2" xfId="0" applyNumberFormat="1" applyFont="1" applyFill="1" applyBorder="1" applyAlignment="1" applyProtection="1">
      <alignment horizontal="center" vertical="center"/>
      <protection hidden="1"/>
    </xf>
    <xf numFmtId="167" fontId="0" fillId="7" borderId="18" xfId="0" applyNumberFormat="1" applyFont="1" applyFill="1" applyBorder="1" applyAlignment="1" applyProtection="1">
      <alignment horizontal="center" vertical="center"/>
    </xf>
    <xf numFmtId="49" fontId="0" fillId="10" borderId="18" xfId="0" applyNumberFormat="1" applyFill="1" applyBorder="1" applyAlignment="1" applyProtection="1">
      <alignment horizontal="center" vertical="center"/>
    </xf>
    <xf numFmtId="0" fontId="0" fillId="10" borderId="18" xfId="0" applyFill="1" applyBorder="1" applyAlignment="1" applyProtection="1">
      <alignment vertical="center"/>
    </xf>
    <xf numFmtId="0" fontId="12" fillId="10" borderId="18" xfId="0" applyFont="1" applyFill="1" applyBorder="1" applyAlignment="1" applyProtection="1">
      <alignment horizontal="center" vertical="center"/>
    </xf>
    <xf numFmtId="168" fontId="0" fillId="10" borderId="18" xfId="0" applyNumberFormat="1" applyFill="1" applyBorder="1" applyAlignment="1" applyProtection="1">
      <alignment vertical="center"/>
    </xf>
    <xf numFmtId="168" fontId="0" fillId="10" borderId="16" xfId="0" applyNumberFormat="1" applyFill="1" applyBorder="1" applyAlignment="1" applyProtection="1">
      <alignment vertical="center"/>
    </xf>
    <xf numFmtId="168" fontId="12" fillId="10" borderId="18" xfId="0" applyNumberFormat="1" applyFont="1" applyFill="1" applyBorder="1" applyAlignment="1" applyProtection="1">
      <alignment horizontal="center" vertical="center"/>
    </xf>
    <xf numFmtId="168" fontId="0" fillId="10" borderId="18" xfId="0" applyNumberFormat="1" applyFill="1" applyBorder="1" applyAlignment="1" applyProtection="1">
      <alignment horizontal="right" vertical="center"/>
    </xf>
    <xf numFmtId="167" fontId="0" fillId="11" borderId="16" xfId="0" applyNumberFormat="1" applyFont="1" applyFill="1" applyBorder="1" applyAlignment="1" applyProtection="1">
      <alignment horizontal="center" vertical="center"/>
    </xf>
    <xf numFmtId="49" fontId="0" fillId="10" borderId="16" xfId="0" applyNumberFormat="1" applyFill="1" applyBorder="1" applyAlignment="1" applyProtection="1">
      <alignment horizontal="center" vertical="center"/>
    </xf>
    <xf numFmtId="0" fontId="0" fillId="10" borderId="16" xfId="0" applyFill="1" applyBorder="1" applyAlignment="1" applyProtection="1">
      <alignment vertical="center"/>
    </xf>
    <xf numFmtId="0" fontId="12" fillId="10" borderId="16" xfId="0" applyFont="1" applyFill="1" applyBorder="1" applyAlignment="1" applyProtection="1">
      <alignment horizontal="center" vertical="center"/>
    </xf>
    <xf numFmtId="168" fontId="12" fillId="10" borderId="16" xfId="0" applyNumberFormat="1" applyFont="1" applyFill="1" applyBorder="1" applyAlignment="1" applyProtection="1">
      <alignment horizontal="center" vertical="center"/>
    </xf>
    <xf numFmtId="168" fontId="0" fillId="10" borderId="16" xfId="0" applyNumberFormat="1" applyFill="1" applyBorder="1" applyAlignment="1" applyProtection="1">
      <alignment horizontal="right" vertical="center"/>
    </xf>
    <xf numFmtId="168" fontId="0" fillId="10" borderId="27" xfId="0" applyNumberFormat="1" applyFill="1" applyBorder="1" applyAlignment="1" applyProtection="1">
      <alignment vertical="center"/>
    </xf>
    <xf numFmtId="168" fontId="12" fillId="10" borderId="16" xfId="0" applyNumberFormat="1" applyFont="1" applyFill="1" applyBorder="1" applyAlignment="1" applyProtection="1">
      <alignment vertical="center"/>
    </xf>
    <xf numFmtId="49" fontId="0" fillId="10" borderId="17" xfId="0" applyNumberFormat="1" applyFill="1" applyBorder="1" applyAlignment="1" applyProtection="1">
      <alignment horizontal="center" vertical="center"/>
    </xf>
    <xf numFmtId="0" fontId="0" fillId="10" borderId="17" xfId="0" applyFill="1" applyBorder="1" applyAlignment="1" applyProtection="1">
      <alignment vertical="center"/>
    </xf>
    <xf numFmtId="0" fontId="12" fillId="10" borderId="17" xfId="0" applyFont="1" applyFill="1" applyBorder="1" applyAlignment="1" applyProtection="1">
      <alignment horizontal="center" vertical="center"/>
    </xf>
    <xf numFmtId="168" fontId="12" fillId="10" borderId="17" xfId="0" applyNumberFormat="1" applyFont="1" applyFill="1" applyBorder="1" applyAlignment="1" applyProtection="1">
      <alignment vertical="center"/>
    </xf>
    <xf numFmtId="168" fontId="0" fillId="10" borderId="17" xfId="0" applyNumberFormat="1" applyFill="1" applyBorder="1" applyAlignment="1" applyProtection="1">
      <alignment vertical="center"/>
    </xf>
    <xf numFmtId="168" fontId="12" fillId="10" borderId="17" xfId="0" applyNumberFormat="1" applyFont="1" applyFill="1" applyBorder="1" applyAlignment="1" applyProtection="1">
      <alignment horizontal="center" vertical="center"/>
    </xf>
    <xf numFmtId="168" fontId="0" fillId="10" borderId="17" xfId="0" applyNumberFormat="1" applyFill="1" applyBorder="1" applyAlignment="1" applyProtection="1">
      <alignment horizontal="right" vertical="center"/>
    </xf>
    <xf numFmtId="167" fontId="0" fillId="11" borderId="17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3" fontId="12" fillId="12" borderId="39" xfId="0" applyNumberFormat="1" applyFont="1" applyFill="1" applyBorder="1" applyAlignment="1" applyProtection="1">
      <alignment horizontal="center" vertical="center"/>
      <protection hidden="1"/>
    </xf>
    <xf numFmtId="3" fontId="12" fillId="12" borderId="40" xfId="0" applyNumberFormat="1" applyFont="1" applyFill="1" applyBorder="1" applyAlignment="1" applyProtection="1">
      <alignment horizontal="center" vertical="center"/>
      <protection hidden="1"/>
    </xf>
    <xf numFmtId="3" fontId="12" fillId="12" borderId="40" xfId="0" applyNumberFormat="1" applyFont="1" applyFill="1" applyBorder="1" applyAlignment="1" applyProtection="1">
      <alignment horizontal="left" vertical="center"/>
      <protection hidden="1"/>
    </xf>
    <xf numFmtId="3" fontId="12" fillId="12" borderId="41" xfId="0" applyNumberFormat="1" applyFont="1" applyFill="1" applyBorder="1" applyAlignment="1" applyProtection="1">
      <alignment horizontal="left" vertical="center"/>
      <protection hidden="1"/>
    </xf>
    <xf numFmtId="0" fontId="12" fillId="7" borderId="39" xfId="0" applyFont="1" applyFill="1" applyBorder="1" applyAlignment="1" applyProtection="1">
      <alignment horizontal="center" vertical="center"/>
      <protection hidden="1"/>
    </xf>
    <xf numFmtId="0" fontId="12" fillId="7" borderId="40" xfId="0" applyFont="1" applyFill="1" applyBorder="1" applyAlignment="1" applyProtection="1">
      <alignment horizontal="center" vertical="center"/>
      <protection hidden="1"/>
    </xf>
    <xf numFmtId="0" fontId="12" fillId="7" borderId="41" xfId="0" applyFont="1" applyFill="1" applyBorder="1" applyAlignment="1" applyProtection="1">
      <alignment horizontal="center" vertical="center"/>
      <protection hidden="1"/>
    </xf>
    <xf numFmtId="0" fontId="13" fillId="7" borderId="39" xfId="0" applyFont="1" applyFill="1" applyBorder="1" applyAlignment="1" applyProtection="1">
      <alignment horizontal="left" vertical="center"/>
      <protection hidden="1"/>
    </xf>
    <xf numFmtId="0" fontId="13" fillId="7" borderId="40" xfId="0" applyFont="1" applyFill="1" applyBorder="1" applyAlignment="1" applyProtection="1">
      <alignment horizontal="center" vertical="center"/>
      <protection hidden="1"/>
    </xf>
    <xf numFmtId="0" fontId="13" fillId="7" borderId="41" xfId="0" applyFont="1" applyFill="1" applyBorder="1" applyAlignment="1" applyProtection="1">
      <alignment horizontal="center" vertical="center"/>
      <protection hidden="1"/>
    </xf>
    <xf numFmtId="0" fontId="13" fillId="7" borderId="39" xfId="0" applyFont="1" applyFill="1" applyBorder="1" applyAlignment="1" applyProtection="1">
      <alignment horizontal="center" vertical="center"/>
      <protection hidden="1"/>
    </xf>
    <xf numFmtId="0" fontId="13" fillId="7" borderId="40" xfId="0" applyFont="1" applyFill="1" applyBorder="1" applyAlignment="1" applyProtection="1">
      <alignment horizontal="center" vertical="center" wrapText="1"/>
      <protection hidden="1"/>
    </xf>
    <xf numFmtId="0" fontId="13" fillId="7" borderId="41" xfId="0" applyFont="1" applyFill="1" applyBorder="1" applyAlignment="1" applyProtection="1">
      <alignment horizontal="center" vertical="center" wrapText="1"/>
      <protection hidden="1"/>
    </xf>
    <xf numFmtId="0" fontId="13" fillId="7" borderId="42" xfId="0" applyFont="1" applyFill="1" applyBorder="1" applyAlignment="1" applyProtection="1">
      <alignment horizontal="center" vertical="center"/>
      <protection hidden="1"/>
    </xf>
    <xf numFmtId="0" fontId="0" fillId="13" borderId="16" xfId="0" applyFill="1" applyBorder="1" applyAlignment="1">
      <alignment vertical="center"/>
    </xf>
    <xf numFmtId="0" fontId="0" fillId="13" borderId="43" xfId="0" applyFill="1" applyBorder="1" applyAlignment="1">
      <alignment vertical="center"/>
    </xf>
    <xf numFmtId="0" fontId="12" fillId="13" borderId="44" xfId="0" applyFont="1" applyFill="1" applyBorder="1" applyAlignment="1">
      <alignment horizontal="center" vertical="center"/>
    </xf>
    <xf numFmtId="0" fontId="12" fillId="13" borderId="45" xfId="0" applyFont="1" applyFill="1" applyBorder="1" applyAlignment="1">
      <alignment horizontal="center" vertical="center"/>
    </xf>
    <xf numFmtId="0" fontId="12" fillId="13" borderId="16" xfId="0" applyFont="1" applyFill="1" applyBorder="1" applyAlignment="1">
      <alignment horizontal="center" vertical="center"/>
    </xf>
    <xf numFmtId="0" fontId="12" fillId="13" borderId="16" xfId="0" applyFont="1" applyFill="1" applyBorder="1" applyAlignment="1">
      <alignment horizontal="left" vertical="center"/>
    </xf>
    <xf numFmtId="0" fontId="12" fillId="13" borderId="46" xfId="0" applyFont="1" applyFill="1" applyBorder="1" applyAlignment="1">
      <alignment horizontal="left" vertical="center"/>
    </xf>
    <xf numFmtId="0" fontId="15" fillId="13" borderId="45" xfId="0" applyFont="1" applyFill="1" applyBorder="1" applyAlignment="1">
      <alignment horizontal="center" vertical="center" wrapText="1"/>
    </xf>
    <xf numFmtId="0" fontId="15" fillId="13" borderId="43" xfId="0" applyFont="1" applyFill="1" applyBorder="1" applyAlignment="1">
      <alignment horizontal="center" vertical="center"/>
    </xf>
    <xf numFmtId="0" fontId="15" fillId="13" borderId="46" xfId="0" applyFont="1" applyFill="1" applyBorder="1" applyAlignment="1">
      <alignment horizontal="center" vertical="center"/>
    </xf>
    <xf numFmtId="0" fontId="15" fillId="13" borderId="47" xfId="0" applyFont="1" applyFill="1" applyBorder="1" applyAlignment="1">
      <alignment horizontal="left" vertical="center"/>
    </xf>
    <xf numFmtId="0" fontId="15" fillId="13" borderId="27" xfId="0" applyFont="1" applyFill="1" applyBorder="1" applyAlignment="1">
      <alignment vertical="center"/>
    </xf>
    <xf numFmtId="168" fontId="0" fillId="13" borderId="18" xfId="0" applyNumberFormat="1" applyFill="1" applyBorder="1" applyAlignment="1" applyProtection="1">
      <alignment vertical="center"/>
    </xf>
    <xf numFmtId="0" fontId="15" fillId="13" borderId="48" xfId="0" applyFont="1" applyFill="1" applyBorder="1" applyAlignment="1">
      <alignment vertical="center"/>
    </xf>
    <xf numFmtId="0" fontId="15" fillId="13" borderId="45" xfId="0" applyFont="1" applyFill="1" applyBorder="1" applyAlignment="1">
      <alignment vertical="center"/>
    </xf>
    <xf numFmtId="0" fontId="15" fillId="13" borderId="46" xfId="0" applyFont="1" applyFill="1" applyBorder="1" applyAlignment="1">
      <alignment vertical="center"/>
    </xf>
    <xf numFmtId="0" fontId="15" fillId="13" borderId="47" xfId="0" applyFont="1" applyFill="1" applyBorder="1" applyAlignment="1">
      <alignment vertical="center"/>
    </xf>
    <xf numFmtId="0" fontId="15" fillId="13" borderId="45" xfId="0" applyFont="1" applyFill="1" applyBorder="1" applyAlignment="1">
      <alignment horizontal="center" vertical="center"/>
    </xf>
    <xf numFmtId="0" fontId="15" fillId="13" borderId="49" xfId="0" applyFont="1" applyFill="1" applyBorder="1" applyAlignment="1">
      <alignment horizontal="center" vertical="center"/>
    </xf>
    <xf numFmtId="0" fontId="12" fillId="14" borderId="45" xfId="0" applyFont="1" applyFill="1" applyBorder="1" applyAlignment="1">
      <alignment horizontal="center" vertical="center"/>
    </xf>
    <xf numFmtId="0" fontId="12" fillId="14" borderId="16" xfId="0" applyFont="1" applyFill="1" applyBorder="1" applyAlignment="1">
      <alignment horizontal="center" vertical="center"/>
    </xf>
    <xf numFmtId="0" fontId="12" fillId="14" borderId="16" xfId="0" applyFont="1" applyFill="1" applyBorder="1" applyAlignment="1">
      <alignment horizontal="left" vertical="center"/>
    </xf>
    <xf numFmtId="0" fontId="12" fillId="14" borderId="46" xfId="0" applyFont="1" applyFill="1" applyBorder="1" applyAlignment="1">
      <alignment horizontal="left" vertical="center"/>
    </xf>
    <xf numFmtId="0" fontId="12" fillId="14" borderId="46" xfId="0" applyFont="1" applyFill="1" applyBorder="1" applyAlignment="1">
      <alignment horizontal="left" vertical="center" wrapText="1"/>
    </xf>
    <xf numFmtId="0" fontId="12" fillId="13" borderId="16" xfId="0" applyFont="1" applyFill="1" applyBorder="1" applyAlignment="1">
      <alignment horizontal="left" vertical="center" wrapText="1"/>
    </xf>
    <xf numFmtId="0" fontId="15" fillId="13" borderId="47" xfId="0" applyFont="1" applyFill="1" applyBorder="1" applyAlignment="1">
      <alignment horizontal="center" vertical="center" wrapText="1"/>
    </xf>
    <xf numFmtId="0" fontId="0" fillId="13" borderId="27" xfId="0" applyFill="1" applyBorder="1" applyAlignment="1">
      <alignment vertical="center"/>
    </xf>
    <xf numFmtId="0" fontId="0" fillId="13" borderId="49" xfId="0" applyFill="1" applyBorder="1" applyAlignment="1">
      <alignment vertical="center"/>
    </xf>
    <xf numFmtId="0" fontId="12" fillId="13" borderId="50" xfId="0" applyFont="1" applyFill="1" applyBorder="1" applyAlignment="1">
      <alignment horizontal="center" vertical="center"/>
    </xf>
    <xf numFmtId="0" fontId="15" fillId="13" borderId="51" xfId="0" applyFont="1" applyFill="1" applyBorder="1" applyAlignment="1">
      <alignment horizontal="center" vertical="center"/>
    </xf>
    <xf numFmtId="0" fontId="15" fillId="13" borderId="52" xfId="0" applyFont="1" applyFill="1" applyBorder="1" applyAlignment="1">
      <alignment horizontal="center" vertical="center"/>
    </xf>
    <xf numFmtId="0" fontId="15" fillId="13" borderId="53" xfId="0" applyFont="1" applyFill="1" applyBorder="1" applyAlignment="1">
      <alignment horizontal="left" vertical="center"/>
    </xf>
    <xf numFmtId="0" fontId="15" fillId="13" borderId="54" xfId="0" applyFont="1" applyFill="1" applyBorder="1" applyAlignment="1">
      <alignment vertical="center"/>
    </xf>
    <xf numFmtId="0" fontId="15" fillId="13" borderId="51" xfId="0" applyFont="1" applyFill="1" applyBorder="1" applyAlignment="1">
      <alignment vertical="center"/>
    </xf>
    <xf numFmtId="0" fontId="15" fillId="13" borderId="52" xfId="0" applyFont="1" applyFill="1" applyBorder="1" applyAlignment="1">
      <alignment vertical="center"/>
    </xf>
    <xf numFmtId="0" fontId="0" fillId="13" borderId="17" xfId="0" applyFill="1" applyBorder="1" applyAlignment="1">
      <alignment vertical="center"/>
    </xf>
    <xf numFmtId="0" fontId="0" fillId="13" borderId="55" xfId="0" applyFill="1" applyBorder="1" applyAlignment="1">
      <alignment vertical="center"/>
    </xf>
    <xf numFmtId="0" fontId="12" fillId="13" borderId="56" xfId="0" applyFont="1" applyFill="1" applyBorder="1" applyAlignment="1">
      <alignment horizontal="center" vertical="center"/>
    </xf>
    <xf numFmtId="0" fontId="12" fillId="13" borderId="57" xfId="0" applyFont="1" applyFill="1" applyBorder="1" applyAlignment="1">
      <alignment horizontal="center" vertical="center"/>
    </xf>
    <xf numFmtId="0" fontId="12" fillId="13" borderId="17" xfId="0" applyFont="1" applyFill="1" applyBorder="1" applyAlignment="1">
      <alignment horizontal="center" vertical="center" wrapText="1"/>
    </xf>
    <xf numFmtId="0" fontId="12" fillId="13" borderId="17" xfId="0" applyFont="1" applyFill="1" applyBorder="1" applyAlignment="1">
      <alignment horizontal="left" vertical="center"/>
    </xf>
    <xf numFmtId="0" fontId="12" fillId="13" borderId="58" xfId="0" applyFont="1" applyFill="1" applyBorder="1" applyAlignment="1">
      <alignment horizontal="left" vertical="center"/>
    </xf>
    <xf numFmtId="0" fontId="15" fillId="13" borderId="57" xfId="0" applyFont="1" applyFill="1" applyBorder="1" applyAlignment="1">
      <alignment horizontal="center" vertical="center"/>
    </xf>
    <xf numFmtId="0" fontId="15" fillId="13" borderId="55" xfId="0" applyFont="1" applyFill="1" applyBorder="1" applyAlignment="1">
      <alignment horizontal="center" vertical="center"/>
    </xf>
    <xf numFmtId="0" fontId="15" fillId="13" borderId="58" xfId="0" applyFont="1" applyFill="1" applyBorder="1" applyAlignment="1">
      <alignment horizontal="center" vertical="center"/>
    </xf>
    <xf numFmtId="0" fontId="15" fillId="13" borderId="59" xfId="0" applyFont="1" applyFill="1" applyBorder="1" applyAlignment="1">
      <alignment horizontal="left" vertical="center"/>
    </xf>
    <xf numFmtId="0" fontId="15" fillId="13" borderId="17" xfId="0" applyFont="1" applyFill="1" applyBorder="1" applyAlignment="1">
      <alignment vertical="center"/>
    </xf>
    <xf numFmtId="0" fontId="15" fillId="13" borderId="60" xfId="0" applyFont="1" applyFill="1" applyBorder="1" applyAlignment="1">
      <alignment vertical="center"/>
    </xf>
    <xf numFmtId="0" fontId="15" fillId="13" borderId="57" xfId="0" applyFont="1" applyFill="1" applyBorder="1" applyAlignment="1">
      <alignment vertical="center"/>
    </xf>
    <xf numFmtId="0" fontId="15" fillId="13" borderId="58" xfId="0" applyFont="1" applyFill="1" applyBorder="1" applyAlignment="1">
      <alignment vertical="center"/>
    </xf>
    <xf numFmtId="0" fontId="15" fillId="13" borderId="59" xfId="0" applyFont="1" applyFill="1" applyBorder="1" applyAlignment="1">
      <alignment vertical="center"/>
    </xf>
    <xf numFmtId="0" fontId="0" fillId="13" borderId="61" xfId="0" applyFill="1" applyBorder="1" applyAlignment="1">
      <alignment vertical="center"/>
    </xf>
    <xf numFmtId="0" fontId="0" fillId="13" borderId="62" xfId="0" applyFill="1" applyBorder="1" applyAlignment="1">
      <alignment vertical="center"/>
    </xf>
    <xf numFmtId="0" fontId="12" fillId="13" borderId="63" xfId="0" applyFont="1" applyFill="1" applyBorder="1" applyAlignment="1">
      <alignment horizontal="center" vertical="center"/>
    </xf>
    <xf numFmtId="0" fontId="15" fillId="13" borderId="64" xfId="0" applyFont="1" applyFill="1" applyBorder="1" applyAlignment="1">
      <alignment horizontal="center" vertical="center"/>
    </xf>
    <xf numFmtId="0" fontId="15" fillId="13" borderId="0" xfId="0" applyFont="1" applyFill="1" applyBorder="1" applyAlignment="1">
      <alignment horizontal="center" vertical="center"/>
    </xf>
    <xf numFmtId="0" fontId="15" fillId="13" borderId="65" xfId="0" applyFont="1" applyFill="1" applyBorder="1" applyAlignment="1">
      <alignment horizontal="center" vertical="center"/>
    </xf>
    <xf numFmtId="0" fontId="15" fillId="13" borderId="66" xfId="0" applyFont="1" applyFill="1" applyBorder="1" applyAlignment="1">
      <alignment horizontal="left" vertical="center"/>
    </xf>
    <xf numFmtId="0" fontId="15" fillId="13" borderId="12" xfId="0" applyFont="1" applyFill="1" applyBorder="1" applyAlignment="1">
      <alignment vertical="center"/>
    </xf>
    <xf numFmtId="0" fontId="15" fillId="13" borderId="67" xfId="0" applyFont="1" applyFill="1" applyBorder="1" applyAlignment="1">
      <alignment vertical="center"/>
    </xf>
    <xf numFmtId="0" fontId="15" fillId="13" borderId="64" xfId="0" applyFont="1" applyFill="1" applyBorder="1" applyAlignment="1">
      <alignment vertical="center"/>
    </xf>
    <xf numFmtId="0" fontId="15" fillId="13" borderId="65" xfId="0" applyFont="1" applyFill="1" applyBorder="1" applyAlignment="1">
      <alignment vertical="center"/>
    </xf>
    <xf numFmtId="0" fontId="15" fillId="13" borderId="66" xfId="0" applyFont="1" applyFill="1" applyBorder="1" applyAlignment="1">
      <alignment vertical="center"/>
    </xf>
    <xf numFmtId="0" fontId="0" fillId="13" borderId="12" xfId="0" applyFill="1" applyBorder="1" applyAlignment="1">
      <alignment vertical="center"/>
    </xf>
    <xf numFmtId="0" fontId="0" fillId="13" borderId="0" xfId="0" applyFill="1" applyBorder="1" applyAlignment="1">
      <alignment vertical="center"/>
    </xf>
    <xf numFmtId="0" fontId="12" fillId="13" borderId="68" xfId="0" applyFont="1" applyFill="1" applyBorder="1" applyAlignment="1">
      <alignment horizontal="center" vertical="center"/>
    </xf>
    <xf numFmtId="0" fontId="15" fillId="13" borderId="69" xfId="0" applyFont="1" applyFill="1" applyBorder="1" applyAlignment="1">
      <alignment horizontal="center" vertical="center"/>
    </xf>
    <xf numFmtId="0" fontId="15" fillId="13" borderId="70" xfId="0" applyFont="1" applyFill="1" applyBorder="1" applyAlignment="1">
      <alignment horizontal="center" vertical="center"/>
    </xf>
    <xf numFmtId="0" fontId="15" fillId="13" borderId="71" xfId="0" applyFont="1" applyFill="1" applyBorder="1" applyAlignment="1">
      <alignment horizontal="left" vertical="center"/>
    </xf>
    <xf numFmtId="0" fontId="15" fillId="13" borderId="72" xfId="0" applyFont="1" applyFill="1" applyBorder="1" applyAlignment="1">
      <alignment vertical="center"/>
    </xf>
    <xf numFmtId="0" fontId="15" fillId="13" borderId="69" xfId="0" applyFont="1" applyFill="1" applyBorder="1" applyAlignment="1">
      <alignment vertical="center"/>
    </xf>
    <xf numFmtId="0" fontId="15" fillId="13" borderId="70" xfId="0" applyFont="1" applyFill="1" applyBorder="1" applyAlignment="1">
      <alignment vertical="center"/>
    </xf>
    <xf numFmtId="0" fontId="15" fillId="13" borderId="71" xfId="0" applyFont="1" applyFill="1" applyBorder="1" applyAlignment="1">
      <alignment vertical="center"/>
    </xf>
    <xf numFmtId="0" fontId="12" fillId="13" borderId="64" xfId="0" applyFont="1" applyFill="1" applyBorder="1" applyAlignment="1">
      <alignment horizontal="center" vertical="center"/>
    </xf>
    <xf numFmtId="0" fontId="12" fillId="13" borderId="61" xfId="0" applyFont="1" applyFill="1" applyBorder="1" applyAlignment="1">
      <alignment horizontal="center" vertical="center"/>
    </xf>
    <xf numFmtId="0" fontId="12" fillId="13" borderId="61" xfId="0" applyFont="1" applyFill="1" applyBorder="1" applyAlignment="1">
      <alignment horizontal="left" vertical="center"/>
    </xf>
    <xf numFmtId="0" fontId="12" fillId="13" borderId="65" xfId="0" applyFont="1" applyFill="1" applyBorder="1" applyAlignment="1">
      <alignment horizontal="left" vertical="center"/>
    </xf>
    <xf numFmtId="0" fontId="12" fillId="13" borderId="69" xfId="0" applyFont="1" applyFill="1" applyBorder="1" applyAlignment="1">
      <alignment horizontal="center" vertical="center"/>
    </xf>
    <xf numFmtId="0" fontId="12" fillId="13" borderId="12" xfId="0" applyFont="1" applyFill="1" applyBorder="1" applyAlignment="1">
      <alignment horizontal="center" vertical="center"/>
    </xf>
    <xf numFmtId="0" fontId="12" fillId="13" borderId="12" xfId="0" applyFont="1" applyFill="1" applyBorder="1" applyAlignment="1">
      <alignment horizontal="left" vertical="center"/>
    </xf>
    <xf numFmtId="0" fontId="12" fillId="13" borderId="17" xfId="0" applyFont="1" applyFill="1" applyBorder="1" applyAlignment="1">
      <alignment horizontal="center" vertical="center"/>
    </xf>
    <xf numFmtId="0" fontId="12" fillId="13" borderId="70" xfId="0" applyFont="1" applyFill="1" applyBorder="1" applyAlignment="1">
      <alignment horizontal="left" vertical="center"/>
    </xf>
    <xf numFmtId="0" fontId="12" fillId="13" borderId="51" xfId="0" applyFont="1" applyFill="1" applyBorder="1" applyAlignment="1">
      <alignment horizontal="center" vertical="center"/>
    </xf>
    <xf numFmtId="0" fontId="12" fillId="13" borderId="27" xfId="0" applyFont="1" applyFill="1" applyBorder="1" applyAlignment="1">
      <alignment horizontal="center" vertical="center"/>
    </xf>
    <xf numFmtId="0" fontId="12" fillId="13" borderId="27" xfId="0" applyFont="1" applyFill="1" applyBorder="1" applyAlignment="1">
      <alignment horizontal="left" vertical="center"/>
    </xf>
    <xf numFmtId="0" fontId="12" fillId="13" borderId="52" xfId="0" applyFont="1" applyFill="1" applyBorder="1" applyAlignment="1">
      <alignment horizontal="left" vertical="center"/>
    </xf>
    <xf numFmtId="0" fontId="15" fillId="13" borderId="53" xfId="0" applyFont="1" applyFill="1" applyBorder="1" applyAlignment="1">
      <alignment vertical="center"/>
    </xf>
    <xf numFmtId="1" fontId="12" fillId="13" borderId="27" xfId="0" applyNumberFormat="1" applyFont="1" applyFill="1" applyBorder="1" applyAlignment="1">
      <alignment horizontal="left" vertical="center"/>
    </xf>
    <xf numFmtId="0" fontId="11" fillId="13" borderId="27" xfId="0" applyFont="1" applyFill="1" applyBorder="1" applyAlignment="1">
      <alignment vertical="center"/>
    </xf>
    <xf numFmtId="0" fontId="11" fillId="13" borderId="49" xfId="0" applyFont="1" applyFill="1" applyBorder="1" applyAlignment="1">
      <alignment vertical="center"/>
    </xf>
    <xf numFmtId="0" fontId="16" fillId="13" borderId="50" xfId="0" applyFont="1" applyFill="1" applyBorder="1" applyAlignment="1">
      <alignment horizontal="center" vertical="center"/>
    </xf>
    <xf numFmtId="0" fontId="16" fillId="13" borderId="51" xfId="0" applyFont="1" applyFill="1" applyBorder="1" applyAlignment="1">
      <alignment horizontal="center" vertical="center"/>
    </xf>
    <xf numFmtId="0" fontId="16" fillId="13" borderId="27" xfId="0" applyFont="1" applyFill="1" applyBorder="1" applyAlignment="1">
      <alignment horizontal="center" vertical="center"/>
    </xf>
    <xf numFmtId="0" fontId="16" fillId="13" borderId="27" xfId="0" applyFont="1" applyFill="1" applyBorder="1" applyAlignment="1">
      <alignment horizontal="left" vertical="center"/>
    </xf>
    <xf numFmtId="0" fontId="16" fillId="13" borderId="52" xfId="0" applyFont="1" applyFill="1" applyBorder="1" applyAlignment="1">
      <alignment horizontal="left" vertical="center"/>
    </xf>
    <xf numFmtId="0" fontId="17" fillId="13" borderId="51" xfId="0" applyFont="1" applyFill="1" applyBorder="1" applyAlignment="1">
      <alignment horizontal="center" vertical="center"/>
    </xf>
    <xf numFmtId="0" fontId="17" fillId="13" borderId="49" xfId="0" applyFont="1" applyFill="1" applyBorder="1" applyAlignment="1">
      <alignment horizontal="center" vertical="center"/>
    </xf>
    <xf numFmtId="0" fontId="17" fillId="13" borderId="52" xfId="0" applyFont="1" applyFill="1" applyBorder="1" applyAlignment="1">
      <alignment horizontal="center" vertical="center"/>
    </xf>
    <xf numFmtId="0" fontId="17" fillId="13" borderId="53" xfId="0" applyFont="1" applyFill="1" applyBorder="1" applyAlignment="1">
      <alignment horizontal="left" vertical="center"/>
    </xf>
    <xf numFmtId="0" fontId="17" fillId="13" borderId="27" xfId="0" applyFont="1" applyFill="1" applyBorder="1" applyAlignment="1">
      <alignment vertical="center"/>
    </xf>
    <xf numFmtId="0" fontId="17" fillId="13" borderId="54" xfId="0" applyFont="1" applyFill="1" applyBorder="1" applyAlignment="1">
      <alignment vertical="center"/>
    </xf>
    <xf numFmtId="0" fontId="17" fillId="13" borderId="51" xfId="0" applyFont="1" applyFill="1" applyBorder="1" applyAlignment="1">
      <alignment vertical="center"/>
    </xf>
    <xf numFmtId="0" fontId="17" fillId="13" borderId="52" xfId="0" applyFont="1" applyFill="1" applyBorder="1" applyAlignment="1">
      <alignment vertical="center"/>
    </xf>
    <xf numFmtId="0" fontId="17" fillId="13" borderId="53" xfId="0" applyFont="1" applyFill="1" applyBorder="1" applyAlignment="1">
      <alignment vertical="center"/>
    </xf>
    <xf numFmtId="0" fontId="12" fillId="13" borderId="58" xfId="0" applyFont="1" applyFill="1" applyBorder="1" applyAlignment="1">
      <alignment horizontal="left" vertical="center" wrapText="1"/>
    </xf>
    <xf numFmtId="0" fontId="15" fillId="13" borderId="49" xfId="0" applyFont="1" applyFill="1" applyBorder="1" applyAlignment="1">
      <alignment vertical="center"/>
    </xf>
    <xf numFmtId="0" fontId="15" fillId="13" borderId="55" xfId="0" applyFont="1" applyFill="1" applyBorder="1" applyAlignment="1">
      <alignment vertical="center"/>
    </xf>
    <xf numFmtId="0" fontId="0" fillId="13" borderId="73" xfId="0" applyFill="1" applyBorder="1" applyAlignment="1">
      <alignment vertical="center"/>
    </xf>
    <xf numFmtId="0" fontId="0" fillId="13" borderId="74" xfId="0" applyFill="1" applyBorder="1" applyAlignment="1">
      <alignment vertical="center"/>
    </xf>
    <xf numFmtId="0" fontId="12" fillId="13" borderId="75" xfId="0" applyFont="1" applyFill="1" applyBorder="1" applyAlignment="1">
      <alignment horizontal="center" vertical="center"/>
    </xf>
    <xf numFmtId="0" fontId="12" fillId="13" borderId="76" xfId="0" applyFont="1" applyFill="1" applyBorder="1" applyAlignment="1">
      <alignment horizontal="center" vertical="center"/>
    </xf>
    <xf numFmtId="0" fontId="12" fillId="13" borderId="73" xfId="0" applyFont="1" applyFill="1" applyBorder="1" applyAlignment="1">
      <alignment horizontal="center" vertical="center"/>
    </xf>
    <xf numFmtId="0" fontId="12" fillId="13" borderId="73" xfId="0" applyFont="1" applyFill="1" applyBorder="1" applyAlignment="1">
      <alignment horizontal="left" vertical="center"/>
    </xf>
    <xf numFmtId="0" fontId="12" fillId="13" borderId="77" xfId="0" applyFont="1" applyFill="1" applyBorder="1" applyAlignment="1">
      <alignment horizontal="left" vertical="center"/>
    </xf>
    <xf numFmtId="0" fontId="15" fillId="13" borderId="76" xfId="0" applyFont="1" applyFill="1" applyBorder="1" applyAlignment="1">
      <alignment horizontal="center" vertical="center"/>
    </xf>
    <xf numFmtId="0" fontId="15" fillId="13" borderId="74" xfId="0" applyFont="1" applyFill="1" applyBorder="1" applyAlignment="1">
      <alignment horizontal="center" vertical="center"/>
    </xf>
    <xf numFmtId="0" fontId="15" fillId="13" borderId="77" xfId="0" applyFont="1" applyFill="1" applyBorder="1" applyAlignment="1">
      <alignment horizontal="center" vertical="center"/>
    </xf>
    <xf numFmtId="0" fontId="15" fillId="13" borderId="78" xfId="0" applyFont="1" applyFill="1" applyBorder="1" applyAlignment="1">
      <alignment horizontal="left" vertical="center"/>
    </xf>
    <xf numFmtId="0" fontId="15" fillId="13" borderId="73" xfId="0" applyFont="1" applyFill="1" applyBorder="1" applyAlignment="1">
      <alignment vertical="center"/>
    </xf>
    <xf numFmtId="0" fontId="15" fillId="13" borderId="74" xfId="0" applyFont="1" applyFill="1" applyBorder="1" applyAlignment="1">
      <alignment vertical="center"/>
    </xf>
    <xf numFmtId="0" fontId="15" fillId="13" borderId="79" xfId="0" applyFont="1" applyFill="1" applyBorder="1" applyAlignment="1">
      <alignment vertical="center"/>
    </xf>
    <xf numFmtId="0" fontId="15" fillId="13" borderId="76" xfId="0" applyFont="1" applyFill="1" applyBorder="1" applyAlignment="1">
      <alignment vertical="center"/>
    </xf>
    <xf numFmtId="0" fontId="15" fillId="13" borderId="77" xfId="0" applyFont="1" applyFill="1" applyBorder="1" applyAlignment="1">
      <alignment vertical="center"/>
    </xf>
    <xf numFmtId="0" fontId="15" fillId="13" borderId="78" xfId="0" applyFont="1" applyFill="1" applyBorder="1" applyAlignment="1">
      <alignment vertical="center"/>
    </xf>
    <xf numFmtId="0" fontId="0" fillId="0" borderId="0" xfId="0" applyAlignment="1">
      <alignment horizontal="left"/>
    </xf>
    <xf numFmtId="3" fontId="2" fillId="4" borderId="5" xfId="2" applyNumberFormat="1" applyFont="1" applyFill="1" applyBorder="1" applyAlignment="1" applyProtection="1">
      <alignment vertical="center" wrapText="1"/>
      <protection locked="0"/>
    </xf>
    <xf numFmtId="3" fontId="2" fillId="4" borderId="1" xfId="2" applyNumberFormat="1" applyFill="1" applyBorder="1" applyAlignment="1" applyProtection="1">
      <alignment horizontal="right" vertical="center" indent="1"/>
      <protection locked="0"/>
    </xf>
    <xf numFmtId="0" fontId="5" fillId="3" borderId="0" xfId="0" applyFont="1" applyFill="1" applyProtection="1"/>
    <xf numFmtId="0" fontId="2" fillId="3" borderId="0" xfId="2" applyFill="1" applyBorder="1" applyAlignment="1" applyProtection="1">
      <alignment wrapText="1"/>
    </xf>
    <xf numFmtId="0" fontId="2" fillId="3" borderId="0" xfId="2" applyFill="1" applyBorder="1" applyProtection="1"/>
    <xf numFmtId="0" fontId="2" fillId="3" borderId="0" xfId="2" applyFill="1" applyProtection="1"/>
    <xf numFmtId="0" fontId="0" fillId="3" borderId="0" xfId="0" applyFill="1" applyProtection="1"/>
    <xf numFmtId="0" fontId="5" fillId="3" borderId="0" xfId="2" applyFont="1" applyFill="1" applyBorder="1" applyAlignment="1" applyProtection="1">
      <alignment vertical="center" wrapText="1"/>
    </xf>
    <xf numFmtId="0" fontId="0" fillId="3" borderId="0" xfId="0" applyFill="1" applyAlignment="1" applyProtection="1">
      <alignment horizontal="left" vertical="center"/>
    </xf>
    <xf numFmtId="0" fontId="2" fillId="5" borderId="5" xfId="2" applyFont="1" applyFill="1" applyBorder="1" applyAlignment="1" applyProtection="1">
      <alignment vertical="center"/>
    </xf>
    <xf numFmtId="0" fontId="2" fillId="5" borderId="6" xfId="2" applyFill="1" applyBorder="1" applyAlignment="1" applyProtection="1">
      <alignment vertical="center"/>
    </xf>
    <xf numFmtId="9" fontId="2" fillId="7" borderId="1" xfId="2" applyNumberFormat="1" applyFill="1" applyBorder="1" applyAlignment="1" applyProtection="1">
      <alignment horizontal="right" vertical="center"/>
    </xf>
    <xf numFmtId="0" fontId="2" fillId="3" borderId="0" xfId="2" applyFont="1" applyFill="1" applyAlignment="1" applyProtection="1">
      <alignment vertical="center"/>
    </xf>
    <xf numFmtId="3" fontId="2" fillId="7" borderId="9" xfId="2" applyNumberFormat="1" applyFill="1" applyBorder="1" applyAlignment="1" applyProtection="1">
      <alignment horizontal="right" indent="1"/>
    </xf>
    <xf numFmtId="0" fontId="2" fillId="3" borderId="0" xfId="2" applyFont="1" applyFill="1" applyProtection="1"/>
    <xf numFmtId="1" fontId="4" fillId="3" borderId="0" xfId="2" applyNumberFormat="1" applyFont="1" applyFill="1" applyBorder="1" applyAlignment="1" applyProtection="1">
      <alignment horizontal="right" indent="1"/>
    </xf>
    <xf numFmtId="0" fontId="3" fillId="2" borderId="1" xfId="2" applyFont="1" applyFill="1" applyBorder="1" applyAlignment="1" applyProtection="1">
      <alignment horizontal="center" vertical="center" wrapText="1"/>
    </xf>
    <xf numFmtId="0" fontId="3" fillId="2" borderId="1" xfId="2" applyFont="1" applyFill="1" applyBorder="1" applyAlignment="1" applyProtection="1">
      <alignment horizontal="center"/>
    </xf>
    <xf numFmtId="0" fontId="8" fillId="0" borderId="11" xfId="0" applyFont="1" applyBorder="1" applyProtection="1"/>
    <xf numFmtId="44" fontId="9" fillId="4" borderId="15" xfId="1" applyFont="1" applyFill="1" applyBorder="1" applyAlignment="1" applyProtection="1"/>
    <xf numFmtId="0" fontId="8" fillId="3" borderId="0" xfId="0" applyFont="1" applyFill="1" applyProtection="1"/>
    <xf numFmtId="44" fontId="9" fillId="6" borderId="18" xfId="1" applyNumberFormat="1" applyFont="1" applyFill="1" applyBorder="1" applyProtection="1"/>
    <xf numFmtId="44" fontId="9" fillId="6" borderId="24" xfId="1" applyNumberFormat="1" applyFont="1" applyFill="1" applyBorder="1" applyProtection="1"/>
    <xf numFmtId="44" fontId="9" fillId="7" borderId="2" xfId="1" applyFont="1" applyFill="1" applyBorder="1" applyProtection="1"/>
    <xf numFmtId="0" fontId="8" fillId="0" borderId="0" xfId="0" applyFont="1" applyBorder="1" applyProtection="1"/>
    <xf numFmtId="44" fontId="9" fillId="4" borderId="10" xfId="1" applyFont="1" applyFill="1" applyBorder="1" applyAlignment="1" applyProtection="1"/>
    <xf numFmtId="44" fontId="9" fillId="6" borderId="25" xfId="1" applyNumberFormat="1" applyFont="1" applyFill="1" applyBorder="1" applyProtection="1"/>
    <xf numFmtId="44" fontId="9" fillId="7" borderId="12" xfId="1" applyFont="1" applyFill="1" applyBorder="1" applyProtection="1"/>
    <xf numFmtId="44" fontId="9" fillId="4" borderId="14" xfId="1" applyFont="1" applyFill="1" applyBorder="1" applyAlignment="1" applyProtection="1"/>
    <xf numFmtId="44" fontId="9" fillId="6" borderId="23" xfId="1" applyNumberFormat="1" applyFont="1" applyFill="1" applyBorder="1" applyProtection="1"/>
    <xf numFmtId="0" fontId="5" fillId="3" borderId="1" xfId="2" applyFont="1" applyFill="1" applyBorder="1" applyAlignment="1" applyProtection="1">
      <alignment wrapText="1"/>
    </xf>
    <xf numFmtId="164" fontId="9" fillId="3" borderId="5" xfId="1" applyNumberFormat="1" applyFont="1" applyFill="1" applyBorder="1" applyAlignment="1" applyProtection="1">
      <alignment horizontal="right" indent="1"/>
    </xf>
    <xf numFmtId="44" fontId="9" fillId="3" borderId="15" xfId="1" applyFont="1" applyFill="1" applyBorder="1" applyAlignment="1" applyProtection="1"/>
    <xf numFmtId="44" fontId="5" fillId="5" borderId="7" xfId="1" applyNumberFormat="1" applyFont="1" applyFill="1" applyBorder="1" applyProtection="1"/>
    <xf numFmtId="44" fontId="5" fillId="5" borderId="8" xfId="1" applyNumberFormat="1" applyFont="1" applyFill="1" applyBorder="1" applyProtection="1"/>
    <xf numFmtId="44" fontId="9" fillId="7" borderId="7" xfId="1" applyFont="1" applyFill="1" applyBorder="1" applyProtection="1"/>
    <xf numFmtId="0" fontId="6" fillId="3" borderId="19" xfId="2" applyFont="1" applyFill="1" applyBorder="1" applyAlignment="1" applyProtection="1">
      <alignment wrapText="1"/>
    </xf>
    <xf numFmtId="0" fontId="6" fillId="3" borderId="19" xfId="2" applyFont="1" applyFill="1" applyBorder="1" applyAlignment="1" applyProtection="1">
      <alignment horizontal="right" indent="1"/>
    </xf>
    <xf numFmtId="0" fontId="6" fillId="3" borderId="19" xfId="2" applyFont="1" applyFill="1" applyBorder="1" applyProtection="1"/>
    <xf numFmtId="0" fontId="3" fillId="3" borderId="0" xfId="2" applyFont="1" applyFill="1" applyBorder="1" applyProtection="1"/>
    <xf numFmtId="165" fontId="7" fillId="3" borderId="19" xfId="2" applyNumberFormat="1" applyFont="1" applyFill="1" applyBorder="1" applyProtection="1"/>
    <xf numFmtId="0" fontId="0" fillId="0" borderId="0" xfId="0" applyProtection="1"/>
    <xf numFmtId="49" fontId="2" fillId="4" borderId="6" xfId="2" applyNumberFormat="1" applyFont="1" applyFill="1" applyBorder="1" applyAlignment="1" applyProtection="1">
      <alignment vertical="center" wrapText="1"/>
      <protection locked="0"/>
    </xf>
    <xf numFmtId="164" fontId="9" fillId="4" borderId="5" xfId="1" applyNumberFormat="1" applyFont="1" applyFill="1" applyBorder="1" applyAlignment="1" applyProtection="1">
      <alignment horizontal="right" indent="1"/>
      <protection locked="0"/>
    </xf>
    <xf numFmtId="164" fontId="9" fillId="4" borderId="8" xfId="1" applyNumberFormat="1" applyFont="1" applyFill="1" applyBorder="1" applyAlignment="1" applyProtection="1">
      <alignment horizontal="right" indent="1"/>
      <protection locked="0"/>
    </xf>
    <xf numFmtId="164" fontId="9" fillId="4" borderId="13" xfId="1" applyNumberFormat="1" applyFont="1" applyFill="1" applyBorder="1" applyAlignment="1" applyProtection="1">
      <alignment horizontal="right" indent="1"/>
      <protection locked="0"/>
    </xf>
    <xf numFmtId="0" fontId="8" fillId="5" borderId="2" xfId="2" applyFont="1" applyFill="1" applyBorder="1" applyAlignment="1" applyProtection="1">
      <alignment horizontal="center" vertical="center" wrapText="1"/>
    </xf>
    <xf numFmtId="0" fontId="8" fillId="5" borderId="12" xfId="2" applyFont="1" applyFill="1" applyBorder="1" applyAlignment="1" applyProtection="1">
      <alignment horizontal="center" vertical="center" wrapText="1"/>
    </xf>
    <xf numFmtId="0" fontId="8" fillId="5" borderId="7" xfId="2" applyFont="1" applyFill="1" applyBorder="1" applyAlignment="1" applyProtection="1">
      <alignment horizontal="center" vertical="center" wrapText="1"/>
    </xf>
    <xf numFmtId="0" fontId="2" fillId="4" borderId="5" xfId="2" applyNumberFormat="1" applyFont="1" applyFill="1" applyBorder="1" applyAlignment="1" applyProtection="1">
      <alignment horizontal="center" wrapText="1"/>
      <protection locked="0"/>
    </xf>
    <xf numFmtId="0" fontId="2" fillId="4" borderId="6" xfId="2" applyNumberFormat="1" applyFont="1" applyFill="1" applyBorder="1" applyAlignment="1" applyProtection="1">
      <alignment horizontal="center" wrapText="1"/>
      <protection locked="0"/>
    </xf>
    <xf numFmtId="0" fontId="3" fillId="2" borderId="5" xfId="2" applyFont="1" applyFill="1" applyBorder="1" applyAlignment="1" applyProtection="1">
      <alignment horizontal="center" vertical="center" wrapText="1"/>
    </xf>
    <xf numFmtId="0" fontId="3" fillId="2" borderId="6" xfId="2" applyFont="1" applyFill="1" applyBorder="1" applyAlignment="1" applyProtection="1">
      <alignment horizontal="center" vertical="center" wrapText="1"/>
    </xf>
    <xf numFmtId="0" fontId="2" fillId="5" borderId="5" xfId="2" applyFill="1" applyBorder="1" applyAlignment="1" applyProtection="1">
      <alignment vertical="center"/>
    </xf>
    <xf numFmtId="0" fontId="2" fillId="5" borderId="6" xfId="2" applyFill="1" applyBorder="1" applyAlignment="1" applyProtection="1">
      <alignment vertical="center"/>
    </xf>
    <xf numFmtId="0" fontId="2" fillId="5" borderId="5" xfId="2" applyFont="1" applyFill="1" applyBorder="1" applyAlignment="1" applyProtection="1"/>
    <xf numFmtId="0" fontId="2" fillId="5" borderId="6" xfId="2" applyFont="1" applyFill="1" applyBorder="1" applyAlignment="1" applyProtection="1"/>
    <xf numFmtId="0" fontId="2" fillId="5" borderId="5" xfId="2" applyFont="1" applyFill="1" applyBorder="1" applyAlignment="1" applyProtection="1">
      <alignment vertical="center"/>
    </xf>
    <xf numFmtId="0" fontId="3" fillId="2" borderId="1" xfId="2" applyFont="1" applyFill="1" applyBorder="1" applyAlignment="1" applyProtection="1">
      <alignment horizontal="center" vertical="center" wrapText="1"/>
    </xf>
    <xf numFmtId="0" fontId="3" fillId="0" borderId="1" xfId="2" applyFont="1" applyBorder="1" applyAlignment="1" applyProtection="1">
      <alignment horizontal="center" vertical="center" wrapText="1"/>
    </xf>
    <xf numFmtId="0" fontId="3" fillId="2" borderId="2" xfId="2" applyFont="1" applyFill="1" applyBorder="1" applyAlignment="1" applyProtection="1">
      <alignment horizontal="left" vertical="center" wrapText="1"/>
    </xf>
    <xf numFmtId="0" fontId="3" fillId="2" borderId="7" xfId="2" applyFont="1" applyFill="1" applyBorder="1" applyAlignment="1" applyProtection="1">
      <alignment horizontal="left" vertical="center" wrapText="1"/>
    </xf>
    <xf numFmtId="0" fontId="3" fillId="2" borderId="3" xfId="2" applyFont="1" applyFill="1" applyBorder="1" applyAlignment="1" applyProtection="1">
      <alignment horizontal="left" vertical="center" wrapText="1"/>
    </xf>
    <xf numFmtId="0" fontId="3" fillId="2" borderId="4" xfId="2" applyFont="1" applyFill="1" applyBorder="1" applyAlignment="1" applyProtection="1">
      <alignment horizontal="left" vertical="center" wrapText="1"/>
    </xf>
    <xf numFmtId="0" fontId="3" fillId="2" borderId="8" xfId="2" applyFont="1" applyFill="1" applyBorder="1" applyAlignment="1" applyProtection="1">
      <alignment horizontal="left" vertical="center" wrapText="1"/>
    </xf>
    <xf numFmtId="0" fontId="3" fillId="2" borderId="9" xfId="2" applyFont="1" applyFill="1" applyBorder="1" applyAlignment="1" applyProtection="1">
      <alignment horizontal="left" vertical="center" wrapText="1"/>
    </xf>
    <xf numFmtId="0" fontId="3" fillId="8" borderId="20" xfId="2" applyFont="1" applyFill="1" applyBorder="1" applyAlignment="1">
      <alignment horizontal="left"/>
    </xf>
    <xf numFmtId="0" fontId="3" fillId="8" borderId="21" xfId="2" applyFont="1" applyFill="1" applyBorder="1" applyAlignment="1">
      <alignment horizontal="left"/>
    </xf>
    <xf numFmtId="0" fontId="3" fillId="8" borderId="22" xfId="2" applyFont="1" applyFill="1" applyBorder="1" applyAlignment="1">
      <alignment horizontal="left"/>
    </xf>
    <xf numFmtId="0" fontId="2" fillId="5" borderId="6" xfId="2" applyFill="1" applyBorder="1" applyAlignment="1" applyProtection="1"/>
    <xf numFmtId="0" fontId="2" fillId="5" borderId="5" xfId="2" applyFont="1" applyFill="1" applyBorder="1" applyAlignment="1" applyProtection="1">
      <alignment vertical="center" wrapText="1"/>
    </xf>
    <xf numFmtId="0" fontId="2" fillId="5" borderId="6" xfId="2" applyFill="1" applyBorder="1" applyAlignment="1" applyProtection="1">
      <alignment vertical="center" wrapText="1"/>
    </xf>
    <xf numFmtId="0" fontId="5" fillId="3" borderId="5" xfId="2" applyFont="1" applyFill="1" applyBorder="1" applyAlignment="1" applyProtection="1">
      <alignment horizontal="center" vertical="center" wrapText="1"/>
    </xf>
    <xf numFmtId="0" fontId="5" fillId="3" borderId="26" xfId="2" applyFont="1" applyFill="1" applyBorder="1" applyAlignment="1" applyProtection="1">
      <alignment horizontal="center" vertical="center" wrapText="1"/>
    </xf>
    <xf numFmtId="0" fontId="5" fillId="3" borderId="6" xfId="2" applyFont="1" applyFill="1" applyBorder="1" applyAlignment="1" applyProtection="1">
      <alignment horizontal="center" vertical="center" wrapText="1"/>
    </xf>
    <xf numFmtId="0" fontId="10" fillId="9" borderId="1" xfId="0" applyFont="1" applyFill="1" applyBorder="1" applyAlignment="1" applyProtection="1">
      <alignment horizontal="center" vertical="center"/>
      <protection hidden="1"/>
    </xf>
    <xf numFmtId="0" fontId="10" fillId="7" borderId="1" xfId="0" applyFont="1" applyFill="1" applyBorder="1" applyAlignment="1" applyProtection="1">
      <alignment horizontal="center" vertical="center"/>
      <protection hidden="1"/>
    </xf>
    <xf numFmtId="0" fontId="10" fillId="9" borderId="2" xfId="0" applyFont="1" applyFill="1" applyBorder="1" applyAlignment="1" applyProtection="1">
      <alignment horizontal="center" vertical="center" wrapText="1"/>
      <protection hidden="1"/>
    </xf>
    <xf numFmtId="0" fontId="10" fillId="9" borderId="12" xfId="0" applyFont="1" applyFill="1" applyBorder="1" applyAlignment="1" applyProtection="1">
      <alignment horizontal="center" vertical="center" wrapText="1"/>
      <protection hidden="1"/>
    </xf>
    <xf numFmtId="0" fontId="10" fillId="9" borderId="7" xfId="0" applyFont="1" applyFill="1" applyBorder="1" applyAlignment="1" applyProtection="1">
      <alignment horizontal="center" vertical="center" wrapText="1"/>
      <protection hidden="1"/>
    </xf>
    <xf numFmtId="0" fontId="10" fillId="9" borderId="2" xfId="0" applyFont="1" applyFill="1" applyBorder="1" applyAlignment="1" applyProtection="1">
      <alignment horizontal="center" vertical="center"/>
      <protection hidden="1"/>
    </xf>
    <xf numFmtId="0" fontId="10" fillId="9" borderId="7" xfId="0" applyFont="1" applyFill="1" applyBorder="1" applyAlignment="1" applyProtection="1">
      <alignment horizontal="center" vertical="center"/>
      <protection hidden="1"/>
    </xf>
    <xf numFmtId="3" fontId="10" fillId="9" borderId="5" xfId="0" applyNumberFormat="1" applyFont="1" applyFill="1" applyBorder="1" applyAlignment="1" applyProtection="1">
      <alignment horizontal="center" vertical="center"/>
      <protection hidden="1"/>
    </xf>
    <xf numFmtId="3" fontId="10" fillId="9" borderId="6" xfId="0" applyNumberFormat="1" applyFont="1" applyFill="1" applyBorder="1" applyAlignment="1" applyProtection="1">
      <alignment horizontal="center" vertical="center"/>
      <protection hidden="1"/>
    </xf>
    <xf numFmtId="0" fontId="10" fillId="9" borderId="3" xfId="0" applyFont="1" applyFill="1" applyBorder="1" applyAlignment="1" applyProtection="1">
      <alignment horizontal="center" vertical="center"/>
      <protection hidden="1"/>
    </xf>
    <xf numFmtId="0" fontId="10" fillId="9" borderId="4" xfId="0" applyFont="1" applyFill="1" applyBorder="1" applyAlignment="1" applyProtection="1">
      <alignment horizontal="center" vertical="center"/>
      <protection hidden="1"/>
    </xf>
    <xf numFmtId="0" fontId="10" fillId="9" borderId="5" xfId="0" applyFont="1" applyFill="1" applyBorder="1" applyAlignment="1" applyProtection="1">
      <alignment horizontal="center" vertical="center"/>
      <protection hidden="1"/>
    </xf>
    <xf numFmtId="0" fontId="10" fillId="9" borderId="26" xfId="0" applyFont="1" applyFill="1" applyBorder="1" applyAlignment="1" applyProtection="1">
      <alignment horizontal="center" vertical="center"/>
      <protection hidden="1"/>
    </xf>
    <xf numFmtId="0" fontId="10" fillId="9" borderId="6" xfId="0" applyFont="1" applyFill="1" applyBorder="1" applyAlignment="1" applyProtection="1">
      <alignment horizontal="center" vertical="center"/>
      <protection hidden="1"/>
    </xf>
    <xf numFmtId="0" fontId="10" fillId="12" borderId="30" xfId="0" applyFont="1" applyFill="1" applyBorder="1" applyAlignment="1" applyProtection="1">
      <alignment horizontal="center" vertical="center"/>
      <protection hidden="1"/>
    </xf>
    <xf numFmtId="0" fontId="10" fillId="12" borderId="31" xfId="0" applyFont="1" applyFill="1" applyBorder="1" applyAlignment="1" applyProtection="1">
      <alignment horizontal="center" vertical="center"/>
      <protection hidden="1"/>
    </xf>
    <xf numFmtId="0" fontId="10" fillId="12" borderId="32" xfId="0" applyFont="1" applyFill="1" applyBorder="1" applyAlignment="1" applyProtection="1">
      <alignment horizontal="center" vertical="center"/>
      <protection hidden="1"/>
    </xf>
    <xf numFmtId="0" fontId="10" fillId="12" borderId="33" xfId="0" applyFont="1" applyFill="1" applyBorder="1" applyAlignment="1" applyProtection="1">
      <alignment horizontal="center" vertical="center"/>
      <protection hidden="1"/>
    </xf>
    <xf numFmtId="0" fontId="10" fillId="12" borderId="36" xfId="0" applyFont="1" applyFill="1" applyBorder="1" applyAlignment="1" applyProtection="1">
      <alignment horizontal="center" vertical="center"/>
      <protection hidden="1"/>
    </xf>
    <xf numFmtId="0" fontId="10" fillId="12" borderId="34" xfId="0" applyFont="1" applyFill="1" applyBorder="1" applyAlignment="1" applyProtection="1">
      <alignment horizontal="center" vertical="center"/>
      <protection hidden="1"/>
    </xf>
    <xf numFmtId="0" fontId="10" fillId="12" borderId="35" xfId="0" applyFont="1" applyFill="1" applyBorder="1" applyAlignment="1" applyProtection="1">
      <alignment horizontal="center" vertical="center"/>
      <protection hidden="1"/>
    </xf>
    <xf numFmtId="0" fontId="10" fillId="12" borderId="28" xfId="0" applyFont="1" applyFill="1" applyBorder="1" applyAlignment="1" applyProtection="1">
      <alignment horizontal="center" vertical="center" wrapText="1"/>
      <protection hidden="1"/>
    </xf>
    <xf numFmtId="0" fontId="10" fillId="12" borderId="37" xfId="0" applyFont="1" applyFill="1" applyBorder="1" applyAlignment="1" applyProtection="1">
      <alignment horizontal="center" vertical="center" wrapText="1"/>
      <protection hidden="1"/>
    </xf>
    <xf numFmtId="0" fontId="15" fillId="12" borderId="28" xfId="0" applyFont="1" applyFill="1" applyBorder="1" applyAlignment="1" applyProtection="1">
      <alignment horizontal="center" vertical="center" wrapText="1"/>
      <protection hidden="1"/>
    </xf>
    <xf numFmtId="0" fontId="15" fillId="12" borderId="37" xfId="0" applyFont="1" applyFill="1" applyBorder="1" applyAlignment="1" applyProtection="1">
      <alignment horizontal="center" vertical="center" wrapText="1"/>
      <protection hidden="1"/>
    </xf>
    <xf numFmtId="3" fontId="0" fillId="12" borderId="29" xfId="0" applyNumberFormat="1" applyFont="1" applyFill="1" applyBorder="1" applyAlignment="1" applyProtection="1">
      <alignment horizontal="center" vertical="center"/>
      <protection hidden="1"/>
    </xf>
    <xf numFmtId="3" fontId="0" fillId="12" borderId="38" xfId="0" applyNumberFormat="1" applyFont="1" applyFill="1" applyBorder="1" applyAlignment="1" applyProtection="1">
      <alignment horizontal="center" vertical="center"/>
      <protection hidden="1"/>
    </xf>
    <xf numFmtId="3" fontId="10" fillId="12" borderId="30" xfId="0" applyNumberFormat="1" applyFont="1" applyFill="1" applyBorder="1" applyAlignment="1" applyProtection="1">
      <alignment horizontal="center" vertical="center"/>
      <protection hidden="1"/>
    </xf>
    <xf numFmtId="3" fontId="10" fillId="12" borderId="31" xfId="0" applyNumberFormat="1" applyFont="1" applyFill="1" applyBorder="1" applyAlignment="1" applyProtection="1">
      <alignment horizontal="center" vertical="center"/>
      <protection hidden="1"/>
    </xf>
    <xf numFmtId="3" fontId="10" fillId="12" borderId="32" xfId="0" applyNumberFormat="1" applyFont="1" applyFill="1" applyBorder="1" applyAlignment="1" applyProtection="1">
      <alignment horizontal="center" vertical="center"/>
      <protection hidden="1"/>
    </xf>
  </cellXfs>
  <cellStyles count="3">
    <cellStyle name="Standard" xfId="0" builtinId="0"/>
    <cellStyle name="Standard 2" xfId="2"/>
    <cellStyle name="Währung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20-08-13%20Pilotprojekt%20KEMdigi\2019-03-15%20Geb&#228;udepriorisierung%20Plauen_8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gabe Kommune"/>
      <sheetName val="Gebäudeliste"/>
      <sheetName val="energierelevante Gebäude"/>
      <sheetName val="Priorisierung"/>
      <sheetName val="Übersicht ausgewählte Gebäude"/>
      <sheetName val="Übersicht priorisierte Gebäude"/>
      <sheetName val="Tarife"/>
      <sheetName val="Energiestatistik"/>
      <sheetName val="Berechnungen"/>
      <sheetName val="Benchmark DSt"/>
      <sheetName val="Drop-Down"/>
      <sheetName val="Kennwerte"/>
      <sheetName val="Witterungsbereinigung"/>
      <sheetName val="Diagramme"/>
      <sheetName val="Tabel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O2" t="str">
            <v>-</v>
          </cell>
          <cell r="P2" t="str">
            <v>-</v>
          </cell>
          <cell r="Q2" t="str">
            <v>-</v>
          </cell>
        </row>
        <row r="3">
          <cell r="O3" t="str">
            <v>Dauernutzung</v>
          </cell>
          <cell r="P3" t="str">
            <v>Einzelnutzung</v>
          </cell>
          <cell r="Q3" t="str">
            <v>01. Büro - Allg. Bürogebäude</v>
          </cell>
        </row>
        <row r="4">
          <cell r="O4" t="str">
            <v>sehr häufig</v>
          </cell>
          <cell r="P4" t="str">
            <v>Mischnutzung</v>
          </cell>
          <cell r="Q4" t="str">
            <v>02. Büro - Verwaltungsgebäude</v>
          </cell>
        </row>
        <row r="5">
          <cell r="O5" t="str">
            <v>häufig</v>
          </cell>
          <cell r="Q5" t="str">
            <v>03. Büro - Rechenzentren</v>
          </cell>
        </row>
        <row r="6">
          <cell r="O6" t="str">
            <v>mittel</v>
          </cell>
          <cell r="Q6" t="str">
            <v>04. Büro - Ämtergebäude</v>
          </cell>
        </row>
        <row r="7">
          <cell r="O7" t="str">
            <v>selten</v>
          </cell>
          <cell r="Q7" t="str">
            <v>05. Büro - Bürogeb. mit Betriebszentrale</v>
          </cell>
        </row>
        <row r="8">
          <cell r="O8" t="str">
            <v>sehr selten</v>
          </cell>
          <cell r="Q8" t="str">
            <v>06. Büro - Bürogeb. 100-3.000 m²</v>
          </cell>
        </row>
        <row r="9">
          <cell r="Q9" t="str">
            <v>07. Büro - Bürogeb. 500-4.000 m²</v>
          </cell>
        </row>
        <row r="10">
          <cell r="Q10" t="str">
            <v>08. Büro - Bürogeb. 4.000-20.000 m²</v>
          </cell>
        </row>
        <row r="11">
          <cell r="Q11" t="str">
            <v>09. Schulen - Schulen allgemein</v>
          </cell>
        </row>
        <row r="12">
          <cell r="Q12" t="str">
            <v>10. Schulen - Grundschule/Hauptschule</v>
          </cell>
        </row>
        <row r="13">
          <cell r="Q13" t="str">
            <v>11. Schulen - Gymnasium/Gesamtschulen</v>
          </cell>
        </row>
        <row r="14">
          <cell r="Q14" t="str">
            <v>12. Schulen - Berufsschulen</v>
          </cell>
        </row>
        <row r="15">
          <cell r="Q15" t="str">
            <v>13. Schulen - Sonderschulen</v>
          </cell>
        </row>
        <row r="16">
          <cell r="Q16" t="str">
            <v>14. Schulen - Musikschulen</v>
          </cell>
        </row>
        <row r="17">
          <cell r="Q17" t="str">
            <v>15. Schulen - Volkshochschulen</v>
          </cell>
        </row>
        <row r="18">
          <cell r="Q18" t="str">
            <v>16. Schulen - Landw. Fach- &amp; Berufsschulen</v>
          </cell>
        </row>
        <row r="19">
          <cell r="Q19" t="str">
            <v>17. Schulen - Wissenschaftl. Lehr- &amp; Forschungsgebäude</v>
          </cell>
        </row>
        <row r="20">
          <cell r="Q20" t="str">
            <v>18. Schulen - Fortbildungs- &amp; Weiterbildungsstätten</v>
          </cell>
        </row>
        <row r="21">
          <cell r="Q21" t="str">
            <v>19. Schulen - Kindergärten</v>
          </cell>
        </row>
        <row r="22">
          <cell r="Q22" t="str">
            <v>20. Schulen - Kindertagesstätten</v>
          </cell>
        </row>
        <row r="23">
          <cell r="Q23" t="str">
            <v>21. Sport - Sportbauten</v>
          </cell>
        </row>
        <row r="24">
          <cell r="Q24" t="str">
            <v>22. Sport - Sportplatzgebäude</v>
          </cell>
        </row>
        <row r="25">
          <cell r="Q25" t="str">
            <v>23. Sport - Turnhallen/Sporthallen</v>
          </cell>
        </row>
        <row r="26">
          <cell r="Q26" t="str">
            <v>24. Bad - Freibäder</v>
          </cell>
        </row>
        <row r="27">
          <cell r="Q27" t="str">
            <v>25. Bad - Freibäder beheizt</v>
          </cell>
        </row>
        <row r="28">
          <cell r="Q28" t="str">
            <v>26. Bad - Freizeitbäder</v>
          </cell>
        </row>
        <row r="29">
          <cell r="Q29" t="str">
            <v xml:space="preserve">27. Bad - Hallenbäder </v>
          </cell>
        </row>
        <row r="30">
          <cell r="Q30" t="str">
            <v>28. Bad - Hallenbäder 251 - 500 m² Beckenoberfläche</v>
          </cell>
        </row>
        <row r="31">
          <cell r="Q31" t="str">
            <v>29. Bad - Hallenbäder ≤ 250 m² Beckenoberfläche</v>
          </cell>
        </row>
        <row r="32">
          <cell r="Q32" t="str">
            <v>30. Bad - Hallenbäder &gt; 500 m² Beckenoberfläche</v>
          </cell>
        </row>
        <row r="33">
          <cell r="Q33" t="str">
            <v>31. Bad - Hallenfreibäder</v>
          </cell>
        </row>
        <row r="34">
          <cell r="Q34" t="str">
            <v>32. Kultur - Bibliotheksgebäude</v>
          </cell>
        </row>
        <row r="35">
          <cell r="Q35" t="str">
            <v>33. Kultur - Bürger- &amp; Dorfgemeinschaftshäuser</v>
          </cell>
        </row>
        <row r="36">
          <cell r="Q36" t="str">
            <v xml:space="preserve">34. Kultur - Kunst- &amp; Kulturgebäude </v>
          </cell>
        </row>
        <row r="37">
          <cell r="Q37" t="str">
            <v>35. Kultur - Mehrzweckhallen</v>
          </cell>
        </row>
        <row r="38">
          <cell r="Q38" t="str">
            <v>36. Kultur - Museum</v>
          </cell>
        </row>
        <row r="39">
          <cell r="Q39" t="str">
            <v>37. Kultur - Stadthallen &amp; Saalbauten</v>
          </cell>
        </row>
        <row r="40">
          <cell r="Q40" t="str">
            <v>38. Gemeinschaft - Altentagesstätten, Altenzentren</v>
          </cell>
        </row>
        <row r="41">
          <cell r="Q41" t="str">
            <v>39. Gemeinschaft - Altenwohnheime</v>
          </cell>
        </row>
        <row r="42">
          <cell r="Q42" t="str">
            <v>40. Gemeinschaft - Gemeinschaftsunterkünfte</v>
          </cell>
        </row>
        <row r="43">
          <cell r="Q43" t="str">
            <v>41. Gemeinschaft - Jugend- Erholungs- Kinderheim, Jugendherberge</v>
          </cell>
        </row>
        <row r="44">
          <cell r="Q44" t="str">
            <v>42. Gemeinschaft - Jugendzentren</v>
          </cell>
        </row>
        <row r="45">
          <cell r="Q45" t="str">
            <v>43. Gemeinschaft - Pflegeheim, Pflegeanstalt</v>
          </cell>
        </row>
        <row r="46">
          <cell r="Q46" t="str">
            <v>44. Gemeinschaft - Wohngebäude</v>
          </cell>
        </row>
        <row r="47">
          <cell r="Q47" t="str">
            <v>45. Handel - ≤ 300 m² Verkaufsfläche</v>
          </cell>
        </row>
        <row r="48">
          <cell r="Q48" t="str">
            <v>46. Handel - &gt; 2.000 m² Verkaufsfläche</v>
          </cell>
        </row>
        <row r="49">
          <cell r="Q49" t="str">
            <v>47. Handel - Verkaufsstätten</v>
          </cell>
        </row>
        <row r="50">
          <cell r="Q50" t="str">
            <v>48. Handel - Verkaufsstätten ohne Kälteanlage</v>
          </cell>
        </row>
        <row r="51">
          <cell r="Q51" t="str">
            <v>49. Tourismus - Gasthof, Gastronomiebetrieb</v>
          </cell>
        </row>
        <row r="52">
          <cell r="Q52" t="str">
            <v>50. Tourismus - Hotel</v>
          </cell>
        </row>
        <row r="53">
          <cell r="Q53" t="str">
            <v>51. Tourismus - Parkgaragen</v>
          </cell>
        </row>
        <row r="54">
          <cell r="Q54" t="str">
            <v>52. Sonstiges - Bauhöfe</v>
          </cell>
        </row>
        <row r="55">
          <cell r="Q55" t="str">
            <v>53. Sonstiges - Feuerwehren</v>
          </cell>
        </row>
        <row r="56">
          <cell r="Q56" t="str">
            <v>54. Sonstiges - Friedhofsanlagen</v>
          </cell>
        </row>
        <row r="57">
          <cell r="Q57" t="str">
            <v>55. Sonstiges - Geb. f. öffentl. Bereitschaftsdienste</v>
          </cell>
        </row>
        <row r="58">
          <cell r="Q58" t="str">
            <v>56. Sonstiges - Polizeistationen</v>
          </cell>
        </row>
      </sheetData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D19" sqref="D19"/>
    </sheetView>
  </sheetViews>
  <sheetFormatPr baseColWidth="10" defaultColWidth="9.140625" defaultRowHeight="15" x14ac:dyDescent="0.25"/>
  <cols>
    <col min="1" max="1" width="1.7109375" style="1" customWidth="1"/>
    <col min="2" max="2" width="10.28515625" customWidth="1"/>
    <col min="3" max="3" width="24.7109375" customWidth="1"/>
    <col min="4" max="4" width="12.42578125" customWidth="1"/>
    <col min="5" max="5" width="11.42578125" customWidth="1"/>
    <col min="6" max="6" width="3.140625" customWidth="1"/>
    <col min="7" max="8" width="15.7109375" customWidth="1"/>
    <col min="9" max="10" width="17.140625" customWidth="1"/>
    <col min="11" max="11" width="9.140625" style="1"/>
  </cols>
  <sheetData>
    <row r="1" spans="2:11" s="1" customFormat="1" ht="6" customHeight="1" thickBot="1" x14ac:dyDescent="0.3"/>
    <row r="2" spans="2:11" ht="15.75" thickBot="1" x14ac:dyDescent="0.3">
      <c r="B2" s="243" t="s">
        <v>21</v>
      </c>
      <c r="C2" s="244"/>
      <c r="D2" s="244"/>
      <c r="E2" s="244"/>
      <c r="F2" s="244"/>
      <c r="G2" s="244"/>
      <c r="H2" s="245"/>
      <c r="I2" s="1"/>
      <c r="J2" s="1"/>
    </row>
    <row r="3" spans="2:11" x14ac:dyDescent="0.25">
      <c r="B3" s="179" t="s">
        <v>20</v>
      </c>
      <c r="C3" s="180"/>
      <c r="D3" s="181"/>
      <c r="E3" s="181"/>
      <c r="F3" s="181"/>
      <c r="G3" s="182"/>
      <c r="H3" s="182"/>
      <c r="I3" s="183"/>
      <c r="J3" s="183"/>
      <c r="K3" s="183"/>
    </row>
    <row r="4" spans="2:11" s="1" customFormat="1" x14ac:dyDescent="0.25">
      <c r="B4" s="179" t="s">
        <v>171</v>
      </c>
      <c r="C4" s="180"/>
      <c r="D4" s="181"/>
      <c r="E4" s="181"/>
      <c r="F4" s="181"/>
      <c r="G4" s="182"/>
      <c r="H4" s="182"/>
      <c r="I4" s="183"/>
      <c r="J4" s="183"/>
      <c r="K4" s="183"/>
    </row>
    <row r="5" spans="2:11" s="1" customFormat="1" x14ac:dyDescent="0.25">
      <c r="B5" s="179"/>
      <c r="C5" s="180"/>
      <c r="D5" s="181"/>
      <c r="E5" s="181"/>
      <c r="F5" s="181"/>
      <c r="G5" s="182"/>
      <c r="H5" s="182"/>
      <c r="I5" s="183"/>
      <c r="J5" s="183"/>
      <c r="K5" s="183"/>
    </row>
    <row r="6" spans="2:11" ht="39" customHeight="1" x14ac:dyDescent="0.25">
      <c r="B6" s="232" t="s">
        <v>4</v>
      </c>
      <c r="C6" s="233"/>
      <c r="D6" s="226" t="s">
        <v>33</v>
      </c>
      <c r="E6" s="227"/>
      <c r="F6" s="183"/>
      <c r="G6" s="184"/>
      <c r="H6" s="184"/>
      <c r="I6" s="184"/>
      <c r="J6" s="184"/>
      <c r="K6" s="184"/>
    </row>
    <row r="7" spans="2:11" ht="26.25" customHeight="1" x14ac:dyDescent="0.25">
      <c r="B7" s="234" t="s">
        <v>5</v>
      </c>
      <c r="C7" s="231"/>
      <c r="D7" s="177" t="s">
        <v>172</v>
      </c>
      <c r="E7" s="219" t="s">
        <v>173</v>
      </c>
      <c r="F7" s="185"/>
      <c r="G7" s="249" t="s">
        <v>174</v>
      </c>
      <c r="H7" s="250"/>
      <c r="I7" s="250"/>
      <c r="J7" s="250"/>
      <c r="K7" s="251"/>
    </row>
    <row r="8" spans="2:11" x14ac:dyDescent="0.25">
      <c r="B8" s="183"/>
      <c r="C8" s="183"/>
      <c r="D8" s="183"/>
      <c r="E8" s="183"/>
      <c r="F8" s="183"/>
      <c r="G8" s="183"/>
      <c r="H8" s="183"/>
      <c r="I8" s="183"/>
      <c r="J8" s="183"/>
      <c r="K8" s="183"/>
    </row>
    <row r="9" spans="2:11" x14ac:dyDescent="0.25">
      <c r="B9" s="232" t="s">
        <v>27</v>
      </c>
      <c r="C9" s="246"/>
      <c r="D9" s="178"/>
      <c r="E9" s="183"/>
      <c r="F9" s="183"/>
      <c r="G9" s="183"/>
      <c r="H9" s="186" t="s">
        <v>17</v>
      </c>
      <c r="I9" s="187"/>
      <c r="J9" s="188">
        <v>0.19</v>
      </c>
      <c r="K9" s="183"/>
    </row>
    <row r="10" spans="2:11" x14ac:dyDescent="0.25">
      <c r="B10" s="232" t="s">
        <v>0</v>
      </c>
      <c r="C10" s="246"/>
      <c r="D10" s="178"/>
      <c r="E10" s="183"/>
      <c r="F10" s="183"/>
      <c r="G10" s="183"/>
      <c r="H10" s="230" t="s">
        <v>18</v>
      </c>
      <c r="I10" s="231"/>
      <c r="J10" s="188">
        <v>0.8</v>
      </c>
      <c r="K10" s="183"/>
    </row>
    <row r="11" spans="2:11" x14ac:dyDescent="0.25">
      <c r="B11" s="232" t="s">
        <v>23</v>
      </c>
      <c r="C11" s="246"/>
      <c r="D11" s="178"/>
      <c r="E11" s="183"/>
      <c r="F11" s="183"/>
      <c r="G11" s="183"/>
      <c r="H11" s="183"/>
      <c r="I11" s="183"/>
      <c r="J11" s="183"/>
      <c r="K11" s="183"/>
    </row>
    <row r="12" spans="2:11" x14ac:dyDescent="0.25">
      <c r="B12" s="232" t="s">
        <v>22</v>
      </c>
      <c r="C12" s="246"/>
      <c r="D12" s="178"/>
      <c r="E12" s="183"/>
      <c r="F12" s="183"/>
      <c r="G12" s="183"/>
      <c r="H12" s="183"/>
      <c r="I12" s="183"/>
      <c r="J12" s="183"/>
      <c r="K12" s="183"/>
    </row>
    <row r="13" spans="2:11" ht="30" customHeight="1" x14ac:dyDescent="0.25">
      <c r="B13" s="247" t="s">
        <v>6</v>
      </c>
      <c r="C13" s="248"/>
      <c r="D13" s="178">
        <v>1000000</v>
      </c>
      <c r="E13" s="189" t="s">
        <v>7</v>
      </c>
      <c r="F13" s="183"/>
      <c r="G13" s="183"/>
      <c r="H13" s="183"/>
      <c r="I13" s="183"/>
      <c r="J13" s="183"/>
      <c r="K13" s="183"/>
    </row>
    <row r="14" spans="2:11" x14ac:dyDescent="0.25">
      <c r="B14" s="232" t="s">
        <v>24</v>
      </c>
      <c r="C14" s="246"/>
      <c r="D14" s="190">
        <f>D13*0.2</f>
        <v>200000</v>
      </c>
      <c r="E14" s="191" t="s">
        <v>175</v>
      </c>
      <c r="F14" s="183"/>
      <c r="G14" s="183"/>
      <c r="H14" s="183"/>
      <c r="I14" s="183"/>
      <c r="J14" s="183"/>
      <c r="K14" s="183"/>
    </row>
    <row r="15" spans="2:11" s="1" customFormat="1" x14ac:dyDescent="0.25">
      <c r="B15" s="183"/>
      <c r="C15" s="183"/>
      <c r="D15" s="183"/>
      <c r="E15" s="183"/>
      <c r="F15" s="183"/>
      <c r="G15" s="183"/>
      <c r="H15" s="183"/>
      <c r="I15" s="183"/>
      <c r="J15" s="183"/>
      <c r="K15" s="183"/>
    </row>
    <row r="16" spans="2:11" ht="63.75" customHeight="1" x14ac:dyDescent="0.25">
      <c r="B16" s="235" t="s">
        <v>8</v>
      </c>
      <c r="C16" s="237" t="s">
        <v>9</v>
      </c>
      <c r="D16" s="239" t="s">
        <v>32</v>
      </c>
      <c r="E16" s="240"/>
      <c r="F16" s="192"/>
      <c r="G16" s="228" t="s">
        <v>10</v>
      </c>
      <c r="H16" s="229"/>
      <c r="I16" s="193" t="s">
        <v>11</v>
      </c>
      <c r="J16" s="193" t="s">
        <v>12</v>
      </c>
      <c r="K16" s="183"/>
    </row>
    <row r="17" spans="1:11" x14ac:dyDescent="0.25">
      <c r="B17" s="236"/>
      <c r="C17" s="238"/>
      <c r="D17" s="241"/>
      <c r="E17" s="242"/>
      <c r="F17" s="181"/>
      <c r="G17" s="194" t="s">
        <v>13</v>
      </c>
      <c r="H17" s="194" t="s">
        <v>14</v>
      </c>
      <c r="I17" s="193"/>
      <c r="J17" s="193"/>
      <c r="K17" s="183"/>
    </row>
    <row r="18" spans="1:11" s="1" customFormat="1" ht="5.0999999999999996" customHeight="1" x14ac:dyDescent="0.25">
      <c r="B18" s="183"/>
      <c r="C18" s="183"/>
      <c r="D18" s="183"/>
      <c r="E18" s="183"/>
      <c r="F18" s="183"/>
      <c r="G18" s="183"/>
      <c r="H18" s="183"/>
      <c r="I18" s="183"/>
      <c r="J18" s="183"/>
      <c r="K18" s="183"/>
    </row>
    <row r="19" spans="1:11" s="3" customFormat="1" x14ac:dyDescent="0.25">
      <c r="A19" s="2"/>
      <c r="B19" s="223">
        <v>2022</v>
      </c>
      <c r="C19" s="195" t="s">
        <v>1</v>
      </c>
      <c r="D19" s="220">
        <v>1000</v>
      </c>
      <c r="E19" s="196" t="s">
        <v>15</v>
      </c>
      <c r="F19" s="197"/>
      <c r="G19" s="198">
        <f>D19</f>
        <v>1000</v>
      </c>
      <c r="H19" s="199">
        <f>G19*(1+$J$9)</f>
        <v>1190</v>
      </c>
      <c r="I19" s="200"/>
      <c r="J19" s="200"/>
      <c r="K19" s="197"/>
    </row>
    <row r="20" spans="1:11" s="3" customFormat="1" x14ac:dyDescent="0.25">
      <c r="A20" s="2"/>
      <c r="B20" s="224"/>
      <c r="C20" s="201" t="s">
        <v>34</v>
      </c>
      <c r="D20" s="221">
        <v>5000</v>
      </c>
      <c r="E20" s="202" t="s">
        <v>15</v>
      </c>
      <c r="F20" s="197"/>
      <c r="G20" s="198">
        <f t="shared" ref="G20:G21" si="0">D20</f>
        <v>5000</v>
      </c>
      <c r="H20" s="203">
        <f>G20*(1+$J$9)</f>
        <v>5950</v>
      </c>
      <c r="I20" s="204"/>
      <c r="J20" s="204"/>
      <c r="K20" s="197"/>
    </row>
    <row r="21" spans="1:11" s="3" customFormat="1" x14ac:dyDescent="0.25">
      <c r="A21" s="2"/>
      <c r="B21" s="224"/>
      <c r="C21" s="201" t="s">
        <v>2</v>
      </c>
      <c r="D21" s="221">
        <v>6000</v>
      </c>
      <c r="E21" s="202" t="s">
        <v>15</v>
      </c>
      <c r="F21" s="197"/>
      <c r="G21" s="198">
        <f t="shared" si="0"/>
        <v>6000</v>
      </c>
      <c r="H21" s="203">
        <f>G21*(1+$J$9)</f>
        <v>7140</v>
      </c>
      <c r="I21" s="204"/>
      <c r="J21" s="204"/>
      <c r="K21" s="197"/>
    </row>
    <row r="22" spans="1:11" s="3" customFormat="1" x14ac:dyDescent="0.25">
      <c r="A22" s="2"/>
      <c r="B22" s="224"/>
      <c r="C22" s="201" t="s">
        <v>3</v>
      </c>
      <c r="D22" s="222">
        <v>4000</v>
      </c>
      <c r="E22" s="205" t="s">
        <v>15</v>
      </c>
      <c r="F22" s="197"/>
      <c r="G22" s="198">
        <f>IF(D22&lt;(D19+D20+D21)*0.2/0.8,D22,(D19+D20+D21)*0.2/0.8)</f>
        <v>3000</v>
      </c>
      <c r="H22" s="206">
        <f>G22*(1+$J$9)</f>
        <v>3570</v>
      </c>
      <c r="I22" s="204"/>
      <c r="J22" s="204"/>
      <c r="K22" s="197"/>
    </row>
    <row r="23" spans="1:11" s="3" customFormat="1" x14ac:dyDescent="0.25">
      <c r="A23" s="2"/>
      <c r="B23" s="225"/>
      <c r="C23" s="207" t="s">
        <v>16</v>
      </c>
      <c r="D23" s="208"/>
      <c r="E23" s="209"/>
      <c r="F23" s="197"/>
      <c r="G23" s="210">
        <f>SUM(G19:G22)</f>
        <v>15000</v>
      </c>
      <c r="H23" s="211">
        <f>SUM(H19:H22)</f>
        <v>17850</v>
      </c>
      <c r="I23" s="212"/>
      <c r="J23" s="212"/>
      <c r="K23" s="197"/>
    </row>
    <row r="24" spans="1:11" s="2" customFormat="1" ht="4.5" customHeight="1" x14ac:dyDescent="0.25">
      <c r="B24" s="197"/>
      <c r="C24" s="197"/>
      <c r="D24" s="197"/>
      <c r="E24" s="197"/>
      <c r="F24" s="197"/>
      <c r="G24" s="197"/>
      <c r="H24" s="197"/>
      <c r="I24" s="197"/>
      <c r="J24" s="197"/>
      <c r="K24" s="197"/>
    </row>
    <row r="25" spans="1:11" s="1" customFormat="1" ht="15.75" thickBot="1" x14ac:dyDescent="0.3">
      <c r="B25" s="213"/>
      <c r="C25" s="213" t="s">
        <v>19</v>
      </c>
      <c r="D25" s="214"/>
      <c r="E25" s="215"/>
      <c r="F25" s="216"/>
      <c r="G25" s="217">
        <f>G23</f>
        <v>15000</v>
      </c>
      <c r="H25" s="217">
        <f>H23</f>
        <v>17850</v>
      </c>
      <c r="I25" s="217">
        <f>IF(H25*0.8&gt;D14,D14,IF(H25*0.8&gt;50000,50000,H25*0.8))</f>
        <v>14280</v>
      </c>
      <c r="J25" s="217">
        <f>H25-I25</f>
        <v>3570</v>
      </c>
      <c r="K25" s="183"/>
    </row>
    <row r="26" spans="1:11" s="1" customFormat="1" ht="15.75" thickTop="1" x14ac:dyDescent="0.25">
      <c r="B26" s="183"/>
      <c r="C26" s="183"/>
      <c r="D26" s="183"/>
      <c r="E26" s="183"/>
      <c r="F26" s="183"/>
      <c r="G26" s="183"/>
      <c r="H26" s="183"/>
      <c r="I26" s="183"/>
      <c r="J26" s="183"/>
      <c r="K26" s="183"/>
    </row>
    <row r="27" spans="1:11" x14ac:dyDescent="0.25">
      <c r="B27" s="218"/>
      <c r="C27" s="218"/>
      <c r="D27" s="218"/>
      <c r="E27" s="218"/>
      <c r="F27" s="218"/>
      <c r="G27" s="218"/>
      <c r="H27" s="218"/>
      <c r="I27" s="218"/>
      <c r="J27" s="218"/>
      <c r="K27" s="183"/>
    </row>
    <row r="28" spans="1:11" x14ac:dyDescent="0.25">
      <c r="B28" s="218"/>
      <c r="C28" s="218"/>
      <c r="D28" s="218"/>
      <c r="E28" s="218"/>
      <c r="F28" s="218"/>
      <c r="G28" s="218"/>
      <c r="H28" s="218"/>
      <c r="I28" s="218"/>
      <c r="J28" s="218"/>
      <c r="K28" s="183"/>
    </row>
    <row r="29" spans="1:11" x14ac:dyDescent="0.25">
      <c r="B29" s="218"/>
      <c r="C29" s="218"/>
      <c r="D29" s="218"/>
      <c r="E29" s="218"/>
      <c r="F29" s="218"/>
      <c r="G29" s="218"/>
      <c r="H29" s="218"/>
      <c r="I29" s="218"/>
      <c r="J29" s="218"/>
      <c r="K29" s="183"/>
    </row>
  </sheetData>
  <sheetProtection password="DADE" sheet="1" objects="1" scenarios="1" selectLockedCells="1"/>
  <protectedRanges>
    <protectedRange sqref="D19:D23" name="Bereich1"/>
    <protectedRange sqref="D6:D7" name="Bereich1_1"/>
    <protectedRange sqref="D9:D14" name="Bereich1_2"/>
  </protectedRanges>
  <mergeCells count="17">
    <mergeCell ref="B2:H2"/>
    <mergeCell ref="B12:C12"/>
    <mergeCell ref="B11:C11"/>
    <mergeCell ref="B13:C13"/>
    <mergeCell ref="B14:C14"/>
    <mergeCell ref="B9:C9"/>
    <mergeCell ref="B10:C10"/>
    <mergeCell ref="G7:K7"/>
    <mergeCell ref="B19:B23"/>
    <mergeCell ref="D6:E6"/>
    <mergeCell ref="G16:H16"/>
    <mergeCell ref="H10:I10"/>
    <mergeCell ref="B6:C6"/>
    <mergeCell ref="B7:C7"/>
    <mergeCell ref="B16:B17"/>
    <mergeCell ref="C16:C17"/>
    <mergeCell ref="D16:E17"/>
  </mergeCells>
  <dataValidations count="2">
    <dataValidation type="list" allowBlank="1" showInputMessage="1" showErrorMessage="1" sqref="D11">
      <formula1>janein</formula1>
    </dataValidation>
    <dataValidation type="list" allowBlank="1" showInputMessage="1" showErrorMessage="1" sqref="D9">
      <formula1>komems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zoomScaleNormal="100" workbookViewId="0">
      <selection activeCell="E21" sqref="E21"/>
    </sheetView>
  </sheetViews>
  <sheetFormatPr baseColWidth="10" defaultRowHeight="15" x14ac:dyDescent="0.25"/>
  <cols>
    <col min="1" max="1" width="7.5703125" style="37" customWidth="1"/>
    <col min="2" max="2" width="45.42578125" style="4" customWidth="1"/>
    <col min="3" max="3" width="8.5703125" style="37" bestFit="1" customWidth="1"/>
    <col min="4" max="4" width="25" style="37" customWidth="1"/>
    <col min="5" max="5" width="11.42578125" style="4" bestFit="1" customWidth="1"/>
    <col min="6" max="6" width="8.85546875" style="4" customWidth="1"/>
    <col min="7" max="13" width="11.42578125" style="4"/>
    <col min="14" max="15" width="12.42578125" style="4" customWidth="1"/>
    <col min="16" max="17" width="11.42578125" style="4"/>
    <col min="18" max="18" width="12.140625" style="4" bestFit="1" customWidth="1"/>
    <col min="19" max="21" width="11.42578125" style="4"/>
    <col min="22" max="23" width="10.5703125" style="4" customWidth="1"/>
    <col min="24" max="16384" width="11.42578125" style="4"/>
  </cols>
  <sheetData>
    <row r="1" spans="1:23" x14ac:dyDescent="0.25">
      <c r="A1" s="254" t="s">
        <v>35</v>
      </c>
      <c r="B1" s="257" t="s">
        <v>36</v>
      </c>
      <c r="C1" s="259" t="s">
        <v>37</v>
      </c>
      <c r="D1" s="260"/>
      <c r="E1" s="261" t="s">
        <v>38</v>
      </c>
      <c r="F1" s="262"/>
      <c r="G1" s="252" t="s">
        <v>39</v>
      </c>
      <c r="H1" s="252"/>
      <c r="I1" s="252"/>
      <c r="J1" s="252"/>
      <c r="K1" s="252"/>
      <c r="L1" s="263" t="s">
        <v>40</v>
      </c>
      <c r="M1" s="264"/>
      <c r="N1" s="264"/>
      <c r="O1" s="264"/>
      <c r="P1" s="264"/>
      <c r="Q1" s="265"/>
      <c r="R1" s="252" t="s">
        <v>41</v>
      </c>
      <c r="S1" s="252"/>
      <c r="T1" s="252"/>
      <c r="U1" s="252"/>
      <c r="V1" s="253" t="s">
        <v>42</v>
      </c>
      <c r="W1" s="253"/>
    </row>
    <row r="2" spans="1:23" ht="30" customHeight="1" x14ac:dyDescent="0.25">
      <c r="A2" s="255"/>
      <c r="B2" s="258"/>
      <c r="C2" s="5">
        <f>COUNTIF(C3:C20,"ja")</f>
        <v>3</v>
      </c>
      <c r="D2" s="6" t="s">
        <v>43</v>
      </c>
      <c r="E2" s="7" t="s">
        <v>44</v>
      </c>
      <c r="F2" s="7" t="s">
        <v>45</v>
      </c>
      <c r="G2" s="7" t="s">
        <v>46</v>
      </c>
      <c r="H2" s="7" t="s">
        <v>47</v>
      </c>
      <c r="I2" s="7" t="s">
        <v>48</v>
      </c>
      <c r="J2" s="7" t="s">
        <v>49</v>
      </c>
      <c r="K2" s="7" t="s">
        <v>50</v>
      </c>
      <c r="L2" s="7" t="s">
        <v>46</v>
      </c>
      <c r="M2" s="7" t="s">
        <v>51</v>
      </c>
      <c r="N2" s="8" t="s">
        <v>52</v>
      </c>
      <c r="O2" s="8" t="s">
        <v>53</v>
      </c>
      <c r="P2" s="7" t="s">
        <v>54</v>
      </c>
      <c r="Q2" s="8" t="s">
        <v>55</v>
      </c>
      <c r="R2" s="7" t="s">
        <v>56</v>
      </c>
      <c r="S2" s="7" t="s">
        <v>57</v>
      </c>
      <c r="T2" s="7" t="s">
        <v>58</v>
      </c>
      <c r="U2" s="8" t="s">
        <v>55</v>
      </c>
      <c r="V2" s="9" t="s">
        <v>59</v>
      </c>
      <c r="W2" s="9" t="s">
        <v>60</v>
      </c>
    </row>
    <row r="3" spans="1:23" x14ac:dyDescent="0.25">
      <c r="A3" s="256"/>
      <c r="B3" s="10"/>
      <c r="C3" s="5"/>
      <c r="D3" s="10" t="s">
        <v>61</v>
      </c>
      <c r="E3" s="11">
        <v>745</v>
      </c>
      <c r="F3" s="12">
        <v>150</v>
      </c>
      <c r="G3" s="12"/>
      <c r="H3" s="12">
        <v>340</v>
      </c>
      <c r="I3" s="12">
        <v>234</v>
      </c>
      <c r="J3" s="12">
        <v>65</v>
      </c>
      <c r="K3" s="12">
        <v>86</v>
      </c>
      <c r="L3" s="12"/>
      <c r="M3" s="12">
        <v>121</v>
      </c>
      <c r="N3" s="12">
        <v>193</v>
      </c>
      <c r="O3" s="12">
        <v>62</v>
      </c>
      <c r="P3" s="12">
        <v>96</v>
      </c>
      <c r="Q3" s="12">
        <v>86</v>
      </c>
      <c r="R3" s="12"/>
      <c r="S3" s="12">
        <v>80</v>
      </c>
      <c r="T3" s="12">
        <v>85</v>
      </c>
      <c r="U3" s="12">
        <v>86</v>
      </c>
      <c r="V3" s="13">
        <f>SUM(V4:V19)</f>
        <v>18713</v>
      </c>
      <c r="W3" s="13">
        <f>SUMIFS(V4:V20,C4:C20,"ja")</f>
        <v>4985</v>
      </c>
    </row>
    <row r="4" spans="1:23" x14ac:dyDescent="0.25">
      <c r="A4" s="14"/>
      <c r="B4" s="15" t="s">
        <v>62</v>
      </c>
      <c r="C4" s="16" t="s">
        <v>26</v>
      </c>
      <c r="D4" s="16"/>
      <c r="E4" s="17">
        <v>1</v>
      </c>
      <c r="F4" s="18">
        <v>1</v>
      </c>
      <c r="G4" s="19" t="s">
        <v>63</v>
      </c>
      <c r="H4" s="19"/>
      <c r="I4" s="19"/>
      <c r="J4" s="19"/>
      <c r="K4" s="17"/>
      <c r="L4" s="19" t="s">
        <v>64</v>
      </c>
      <c r="M4" s="17"/>
      <c r="N4" s="17"/>
      <c r="O4" s="17"/>
      <c r="P4" s="17"/>
      <c r="Q4" s="17"/>
      <c r="R4" s="19" t="s">
        <v>65</v>
      </c>
      <c r="S4" s="18">
        <v>2</v>
      </c>
      <c r="T4" s="20"/>
      <c r="U4" s="18">
        <v>2</v>
      </c>
      <c r="V4" s="21">
        <f>SUMPRODUCT(E4:U4,$E$3:$U$3)</f>
        <v>1227</v>
      </c>
      <c r="W4" s="21">
        <f>SUMIFS(V4,C4,"ja")</f>
        <v>0</v>
      </c>
    </row>
    <row r="5" spans="1:23" x14ac:dyDescent="0.25">
      <c r="A5" s="22"/>
      <c r="B5" s="23" t="s">
        <v>66</v>
      </c>
      <c r="C5" s="24" t="s">
        <v>26</v>
      </c>
      <c r="D5" s="24"/>
      <c r="E5" s="18">
        <v>1</v>
      </c>
      <c r="F5" s="18">
        <v>1</v>
      </c>
      <c r="G5" s="25" t="s">
        <v>67</v>
      </c>
      <c r="H5" s="25"/>
      <c r="I5" s="18">
        <v>2</v>
      </c>
      <c r="J5" s="25"/>
      <c r="K5" s="18"/>
      <c r="L5" s="25" t="s">
        <v>64</v>
      </c>
      <c r="M5" s="18"/>
      <c r="N5" s="18">
        <v>2</v>
      </c>
      <c r="O5" s="18"/>
      <c r="P5" s="18"/>
      <c r="Q5" s="18">
        <v>2</v>
      </c>
      <c r="R5" s="25" t="s">
        <v>68</v>
      </c>
      <c r="S5" s="18">
        <v>1</v>
      </c>
      <c r="T5" s="26"/>
      <c r="U5" s="18">
        <v>1</v>
      </c>
      <c r="V5" s="21">
        <f t="shared" ref="V5:V19" si="0">SUMPRODUCT(E5:U5,$E$3:$U$3)</f>
        <v>2087</v>
      </c>
      <c r="W5" s="21">
        <f t="shared" ref="W5:W19" si="1">SUMIFS(V5,C5,"ja")</f>
        <v>0</v>
      </c>
    </row>
    <row r="6" spans="1:23" x14ac:dyDescent="0.25">
      <c r="A6" s="22"/>
      <c r="B6" s="23" t="s">
        <v>69</v>
      </c>
      <c r="C6" s="24" t="s">
        <v>25</v>
      </c>
      <c r="D6" s="24"/>
      <c r="E6" s="18">
        <v>1</v>
      </c>
      <c r="F6" s="18"/>
      <c r="G6" s="25" t="s">
        <v>67</v>
      </c>
      <c r="H6" s="25"/>
      <c r="I6" s="27">
        <v>1</v>
      </c>
      <c r="J6" s="25"/>
      <c r="K6" s="18"/>
      <c r="L6" s="25" t="s">
        <v>64</v>
      </c>
      <c r="M6" s="18"/>
      <c r="N6" s="18">
        <v>1</v>
      </c>
      <c r="O6" s="18"/>
      <c r="P6" s="18"/>
      <c r="Q6" s="18">
        <v>1</v>
      </c>
      <c r="R6" s="25" t="s">
        <v>70</v>
      </c>
      <c r="S6" s="18">
        <v>1</v>
      </c>
      <c r="T6" s="26">
        <v>3</v>
      </c>
      <c r="U6" s="18">
        <v>1</v>
      </c>
      <c r="V6" s="21">
        <f t="shared" si="0"/>
        <v>1679</v>
      </c>
      <c r="W6" s="21">
        <f t="shared" si="1"/>
        <v>1679</v>
      </c>
    </row>
    <row r="7" spans="1:23" x14ac:dyDescent="0.25">
      <c r="A7" s="22"/>
      <c r="B7" s="23" t="s">
        <v>71</v>
      </c>
      <c r="C7" s="24" t="s">
        <v>26</v>
      </c>
      <c r="D7" s="24"/>
      <c r="E7" s="18">
        <v>1</v>
      </c>
      <c r="F7" s="18"/>
      <c r="G7" s="25" t="s">
        <v>63</v>
      </c>
      <c r="H7" s="25"/>
      <c r="I7" s="25"/>
      <c r="J7" s="25"/>
      <c r="K7" s="18"/>
      <c r="L7" s="25" t="s">
        <v>64</v>
      </c>
      <c r="M7" s="18"/>
      <c r="N7" s="18">
        <v>2</v>
      </c>
      <c r="O7" s="18"/>
      <c r="P7" s="18"/>
      <c r="Q7" s="18">
        <v>2</v>
      </c>
      <c r="R7" s="25" t="s">
        <v>72</v>
      </c>
      <c r="S7" s="18">
        <v>3</v>
      </c>
      <c r="T7" s="26">
        <v>1</v>
      </c>
      <c r="U7" s="18">
        <v>3</v>
      </c>
      <c r="V7" s="21">
        <f t="shared" si="0"/>
        <v>1886</v>
      </c>
      <c r="W7" s="21">
        <f t="shared" si="1"/>
        <v>0</v>
      </c>
    </row>
    <row r="8" spans="1:23" x14ac:dyDescent="0.25">
      <c r="A8" s="22"/>
      <c r="B8" s="23" t="s">
        <v>73</v>
      </c>
      <c r="C8" s="24" t="s">
        <v>26</v>
      </c>
      <c r="D8" s="24"/>
      <c r="E8" s="18">
        <v>1</v>
      </c>
      <c r="F8" s="18"/>
      <c r="G8" s="25" t="s">
        <v>67</v>
      </c>
      <c r="H8" s="25"/>
      <c r="I8" s="18">
        <v>1</v>
      </c>
      <c r="J8" s="25"/>
      <c r="K8" s="18"/>
      <c r="L8" s="25" t="s">
        <v>64</v>
      </c>
      <c r="M8" s="18"/>
      <c r="N8" s="18"/>
      <c r="O8" s="18"/>
      <c r="P8" s="18"/>
      <c r="Q8" s="18"/>
      <c r="R8" s="25" t="s">
        <v>70</v>
      </c>
      <c r="S8" s="18">
        <v>1</v>
      </c>
      <c r="T8" s="26"/>
      <c r="U8" s="18">
        <v>1</v>
      </c>
      <c r="V8" s="21">
        <f t="shared" si="0"/>
        <v>1145</v>
      </c>
      <c r="W8" s="21">
        <f t="shared" si="1"/>
        <v>0</v>
      </c>
    </row>
    <row r="9" spans="1:23" x14ac:dyDescent="0.25">
      <c r="A9" s="22"/>
      <c r="B9" s="23" t="s">
        <v>74</v>
      </c>
      <c r="C9" s="24" t="s">
        <v>26</v>
      </c>
      <c r="D9" s="24"/>
      <c r="E9" s="28" t="s">
        <v>75</v>
      </c>
      <c r="F9" s="18">
        <v>1</v>
      </c>
      <c r="G9" s="25" t="s">
        <v>67</v>
      </c>
      <c r="H9" s="25"/>
      <c r="I9" s="18">
        <v>1</v>
      </c>
      <c r="J9" s="25"/>
      <c r="K9" s="18"/>
      <c r="L9" s="28" t="s">
        <v>75</v>
      </c>
      <c r="M9" s="18"/>
      <c r="N9" s="18">
        <v>1</v>
      </c>
      <c r="O9" s="18"/>
      <c r="P9" s="18"/>
      <c r="Q9" s="18">
        <v>1</v>
      </c>
      <c r="R9" s="25" t="s">
        <v>76</v>
      </c>
      <c r="S9" s="18">
        <v>1</v>
      </c>
      <c r="T9" s="26"/>
      <c r="U9" s="18">
        <v>1</v>
      </c>
      <c r="V9" s="21">
        <f t="shared" si="0"/>
        <v>829</v>
      </c>
      <c r="W9" s="21">
        <f t="shared" si="1"/>
        <v>0</v>
      </c>
    </row>
    <row r="10" spans="1:23" x14ac:dyDescent="0.25">
      <c r="A10" s="22"/>
      <c r="B10" s="23" t="s">
        <v>77</v>
      </c>
      <c r="C10" s="24" t="s">
        <v>26</v>
      </c>
      <c r="D10" s="24"/>
      <c r="E10" s="28" t="s">
        <v>75</v>
      </c>
      <c r="F10" s="18">
        <v>1</v>
      </c>
      <c r="G10" s="25" t="s">
        <v>63</v>
      </c>
      <c r="H10" s="18">
        <v>0</v>
      </c>
      <c r="I10" s="18"/>
      <c r="J10" s="18"/>
      <c r="K10" s="18"/>
      <c r="L10" s="25" t="s">
        <v>78</v>
      </c>
      <c r="M10" s="18">
        <v>1</v>
      </c>
      <c r="N10" s="18">
        <v>1</v>
      </c>
      <c r="O10" s="18"/>
      <c r="P10" s="18">
        <v>2</v>
      </c>
      <c r="Q10" s="18">
        <v>1</v>
      </c>
      <c r="R10" s="25" t="s">
        <v>70</v>
      </c>
      <c r="S10" s="18">
        <v>1</v>
      </c>
      <c r="T10" s="26"/>
      <c r="U10" s="18">
        <v>1</v>
      </c>
      <c r="V10" s="21">
        <f t="shared" si="0"/>
        <v>908</v>
      </c>
      <c r="W10" s="21">
        <f t="shared" si="1"/>
        <v>0</v>
      </c>
    </row>
    <row r="11" spans="1:23" x14ac:dyDescent="0.25">
      <c r="A11" s="22"/>
      <c r="B11" s="23" t="s">
        <v>79</v>
      </c>
      <c r="C11" s="24" t="s">
        <v>26</v>
      </c>
      <c r="D11" s="24"/>
      <c r="E11" s="28" t="s">
        <v>75</v>
      </c>
      <c r="F11" s="18">
        <v>1</v>
      </c>
      <c r="G11" s="25" t="s">
        <v>63</v>
      </c>
      <c r="H11" s="18">
        <v>0</v>
      </c>
      <c r="I11" s="18"/>
      <c r="J11" s="18"/>
      <c r="K11" s="18"/>
      <c r="L11" s="25" t="s">
        <v>78</v>
      </c>
      <c r="M11" s="18">
        <v>1</v>
      </c>
      <c r="N11" s="18">
        <v>1</v>
      </c>
      <c r="O11" s="18"/>
      <c r="P11" s="18">
        <v>2</v>
      </c>
      <c r="Q11" s="18">
        <v>1</v>
      </c>
      <c r="R11" s="25" t="s">
        <v>76</v>
      </c>
      <c r="S11" s="18">
        <v>1</v>
      </c>
      <c r="T11" s="26"/>
      <c r="U11" s="18">
        <v>1</v>
      </c>
      <c r="V11" s="21">
        <f t="shared" si="0"/>
        <v>908</v>
      </c>
      <c r="W11" s="21">
        <f t="shared" si="1"/>
        <v>0</v>
      </c>
    </row>
    <row r="12" spans="1:23" x14ac:dyDescent="0.25">
      <c r="A12" s="22"/>
      <c r="B12" s="23" t="s">
        <v>80</v>
      </c>
      <c r="C12" s="24" t="s">
        <v>26</v>
      </c>
      <c r="D12" s="24"/>
      <c r="E12" s="28" t="s">
        <v>81</v>
      </c>
      <c r="F12" s="18"/>
      <c r="G12" s="25" t="s">
        <v>63</v>
      </c>
      <c r="H12" s="18"/>
      <c r="I12" s="18"/>
      <c r="J12" s="18"/>
      <c r="K12" s="18"/>
      <c r="L12" s="25" t="s">
        <v>64</v>
      </c>
      <c r="M12" s="18"/>
      <c r="N12" s="18"/>
      <c r="O12" s="18"/>
      <c r="P12" s="18"/>
      <c r="Q12" s="18"/>
      <c r="R12" s="25" t="s">
        <v>82</v>
      </c>
      <c r="S12" s="18"/>
      <c r="T12" s="26"/>
      <c r="U12" s="18"/>
      <c r="V12" s="21">
        <f t="shared" si="0"/>
        <v>0</v>
      </c>
      <c r="W12" s="21">
        <f t="shared" si="1"/>
        <v>0</v>
      </c>
    </row>
    <row r="13" spans="1:23" x14ac:dyDescent="0.25">
      <c r="A13" s="22"/>
      <c r="B13" s="23" t="s">
        <v>83</v>
      </c>
      <c r="C13" s="24" t="s">
        <v>25</v>
      </c>
      <c r="D13" s="24"/>
      <c r="E13" s="18">
        <v>1</v>
      </c>
      <c r="F13" s="18">
        <v>1</v>
      </c>
      <c r="G13" s="25" t="s">
        <v>63</v>
      </c>
      <c r="H13" s="18"/>
      <c r="I13" s="18"/>
      <c r="J13" s="18"/>
      <c r="K13" s="18"/>
      <c r="L13" s="25" t="s">
        <v>78</v>
      </c>
      <c r="M13" s="18">
        <v>1</v>
      </c>
      <c r="N13" s="18">
        <v>1</v>
      </c>
      <c r="O13" s="18"/>
      <c r="P13" s="18">
        <v>2</v>
      </c>
      <c r="Q13" s="18">
        <v>1</v>
      </c>
      <c r="R13" s="25" t="s">
        <v>70</v>
      </c>
      <c r="S13" s="18">
        <v>1</v>
      </c>
      <c r="T13" s="26"/>
      <c r="U13" s="18">
        <v>1</v>
      </c>
      <c r="V13" s="21">
        <f t="shared" si="0"/>
        <v>1653</v>
      </c>
      <c r="W13" s="21">
        <f t="shared" si="1"/>
        <v>1653</v>
      </c>
    </row>
    <row r="14" spans="1:23" x14ac:dyDescent="0.25">
      <c r="A14" s="22"/>
      <c r="B14" s="23" t="s">
        <v>84</v>
      </c>
      <c r="C14" s="24" t="s">
        <v>25</v>
      </c>
      <c r="D14" s="24"/>
      <c r="E14" s="18">
        <v>1</v>
      </c>
      <c r="F14" s="18">
        <v>1</v>
      </c>
      <c r="G14" s="25" t="s">
        <v>63</v>
      </c>
      <c r="H14" s="18"/>
      <c r="I14" s="18"/>
      <c r="J14" s="18"/>
      <c r="K14" s="18"/>
      <c r="L14" s="25" t="s">
        <v>78</v>
      </c>
      <c r="M14" s="18">
        <v>1</v>
      </c>
      <c r="N14" s="18">
        <v>1</v>
      </c>
      <c r="O14" s="18"/>
      <c r="P14" s="18">
        <v>2</v>
      </c>
      <c r="Q14" s="18">
        <v>1</v>
      </c>
      <c r="R14" s="25" t="s">
        <v>76</v>
      </c>
      <c r="S14" s="18">
        <v>1</v>
      </c>
      <c r="T14" s="26"/>
      <c r="U14" s="18">
        <v>1</v>
      </c>
      <c r="V14" s="21">
        <f t="shared" si="0"/>
        <v>1653</v>
      </c>
      <c r="W14" s="21">
        <f t="shared" si="1"/>
        <v>1653</v>
      </c>
    </row>
    <row r="15" spans="1:23" x14ac:dyDescent="0.25">
      <c r="A15" s="22"/>
      <c r="B15" s="23" t="s">
        <v>85</v>
      </c>
      <c r="C15" s="24" t="s">
        <v>26</v>
      </c>
      <c r="D15" s="24"/>
      <c r="E15" s="18">
        <v>1</v>
      </c>
      <c r="F15" s="18"/>
      <c r="G15" s="25" t="s">
        <v>67</v>
      </c>
      <c r="H15" s="18"/>
      <c r="I15" s="18">
        <v>1</v>
      </c>
      <c r="J15" s="18"/>
      <c r="K15" s="18"/>
      <c r="L15" s="25" t="s">
        <v>78</v>
      </c>
      <c r="M15" s="18">
        <v>1</v>
      </c>
      <c r="N15" s="18"/>
      <c r="O15" s="18"/>
      <c r="P15" s="18">
        <v>1</v>
      </c>
      <c r="Q15" s="18"/>
      <c r="R15" s="25" t="s">
        <v>76</v>
      </c>
      <c r="S15" s="18">
        <v>1</v>
      </c>
      <c r="T15" s="26"/>
      <c r="U15" s="18">
        <v>1</v>
      </c>
      <c r="V15" s="21">
        <f t="shared" si="0"/>
        <v>1362</v>
      </c>
      <c r="W15" s="21">
        <f t="shared" si="1"/>
        <v>0</v>
      </c>
    </row>
    <row r="16" spans="1:23" x14ac:dyDescent="0.25">
      <c r="A16" s="22"/>
      <c r="B16" s="23" t="s">
        <v>86</v>
      </c>
      <c r="C16" s="24" t="s">
        <v>26</v>
      </c>
      <c r="D16" s="24"/>
      <c r="E16" s="18">
        <v>1</v>
      </c>
      <c r="F16" s="18"/>
      <c r="G16" s="25" t="s">
        <v>67</v>
      </c>
      <c r="H16" s="18"/>
      <c r="I16" s="18">
        <v>1</v>
      </c>
      <c r="J16" s="18"/>
      <c r="K16" s="18"/>
      <c r="L16" s="25" t="s">
        <v>78</v>
      </c>
      <c r="M16" s="18">
        <v>1</v>
      </c>
      <c r="N16" s="18"/>
      <c r="O16" s="18"/>
      <c r="P16" s="18">
        <v>1</v>
      </c>
      <c r="Q16" s="18"/>
      <c r="R16" s="25" t="s">
        <v>76</v>
      </c>
      <c r="S16" s="18">
        <v>1</v>
      </c>
      <c r="T16" s="26"/>
      <c r="U16" s="18">
        <v>1</v>
      </c>
      <c r="V16" s="21">
        <f t="shared" si="0"/>
        <v>1362</v>
      </c>
      <c r="W16" s="21">
        <f t="shared" si="1"/>
        <v>0</v>
      </c>
    </row>
    <row r="17" spans="1:23" x14ac:dyDescent="0.25">
      <c r="A17" s="22"/>
      <c r="B17" s="23" t="s">
        <v>87</v>
      </c>
      <c r="C17" s="24" t="s">
        <v>26</v>
      </c>
      <c r="D17" s="24"/>
      <c r="E17" s="18">
        <v>1</v>
      </c>
      <c r="F17" s="18">
        <v>1</v>
      </c>
      <c r="G17" s="25" t="s">
        <v>63</v>
      </c>
      <c r="H17" s="18"/>
      <c r="I17" s="18"/>
      <c r="J17" s="18"/>
      <c r="K17" s="18"/>
      <c r="L17" s="25" t="s">
        <v>64</v>
      </c>
      <c r="M17" s="18"/>
      <c r="N17" s="18"/>
      <c r="O17" s="18"/>
      <c r="P17" s="18"/>
      <c r="Q17" s="18"/>
      <c r="R17" s="25" t="s">
        <v>70</v>
      </c>
      <c r="S17" s="18">
        <v>2</v>
      </c>
      <c r="T17" s="26"/>
      <c r="U17" s="18">
        <v>1</v>
      </c>
      <c r="V17" s="21">
        <f t="shared" si="0"/>
        <v>1141</v>
      </c>
      <c r="W17" s="21">
        <f t="shared" si="1"/>
        <v>0</v>
      </c>
    </row>
    <row r="18" spans="1:23" x14ac:dyDescent="0.25">
      <c r="A18" s="22"/>
      <c r="B18" s="23" t="s">
        <v>88</v>
      </c>
      <c r="C18" s="24" t="s">
        <v>26</v>
      </c>
      <c r="D18" s="24"/>
      <c r="E18" s="28" t="s">
        <v>89</v>
      </c>
      <c r="F18" s="18">
        <v>1</v>
      </c>
      <c r="G18" s="25" t="s">
        <v>90</v>
      </c>
      <c r="H18" s="18">
        <v>1</v>
      </c>
      <c r="I18" s="18"/>
      <c r="J18" s="18"/>
      <c r="K18" s="18"/>
      <c r="L18" s="25" t="s">
        <v>78</v>
      </c>
      <c r="M18" s="18">
        <v>1</v>
      </c>
      <c r="N18" s="18"/>
      <c r="O18" s="18"/>
      <c r="P18" s="18">
        <v>1</v>
      </c>
      <c r="Q18" s="18"/>
      <c r="R18" s="25" t="s">
        <v>76</v>
      </c>
      <c r="S18" s="18">
        <v>1</v>
      </c>
      <c r="T18" s="26"/>
      <c r="U18" s="18">
        <v>1</v>
      </c>
      <c r="V18" s="21">
        <f t="shared" si="0"/>
        <v>873</v>
      </c>
      <c r="W18" s="21">
        <f t="shared" si="1"/>
        <v>0</v>
      </c>
    </row>
    <row r="19" spans="1:23" x14ac:dyDescent="0.25">
      <c r="A19" s="29"/>
      <c r="B19" s="30" t="s">
        <v>91</v>
      </c>
      <c r="C19" s="31" t="s">
        <v>26</v>
      </c>
      <c r="D19" s="31"/>
      <c r="E19" s="32" t="s">
        <v>81</v>
      </c>
      <c r="F19" s="33"/>
      <c r="G19" s="34" t="s">
        <v>92</v>
      </c>
      <c r="H19" s="33"/>
      <c r="I19" s="33"/>
      <c r="J19" s="33"/>
      <c r="K19" s="33"/>
      <c r="L19" s="34" t="s">
        <v>64</v>
      </c>
      <c r="M19" s="33"/>
      <c r="N19" s="33"/>
      <c r="O19" s="33"/>
      <c r="P19" s="33"/>
      <c r="Q19" s="33"/>
      <c r="R19" s="34" t="s">
        <v>93</v>
      </c>
      <c r="S19" s="33"/>
      <c r="T19" s="35"/>
      <c r="U19" s="33"/>
      <c r="V19" s="36">
        <f t="shared" si="0"/>
        <v>0</v>
      </c>
      <c r="W19" s="36">
        <f t="shared" si="1"/>
        <v>0</v>
      </c>
    </row>
  </sheetData>
  <autoFilter ref="A3:U19"/>
  <mergeCells count="8">
    <mergeCell ref="R1:U1"/>
    <mergeCell ref="V1:W1"/>
    <mergeCell ref="A1:A3"/>
    <mergeCell ref="B1:B2"/>
    <mergeCell ref="C1:D1"/>
    <mergeCell ref="E1:F1"/>
    <mergeCell ref="G1:K1"/>
    <mergeCell ref="L1:Q1"/>
  </mergeCells>
  <dataValidations disablePrompts="1" count="1">
    <dataValidation type="list" allowBlank="1" showInputMessage="1" showErrorMessage="1" sqref="C4:D19">
      <formula1>"ja,nein,vorh."</formula1>
    </dataValidation>
  </dataValidations>
  <pageMargins left="0.7" right="0.7" top="0.78740157499999996" bottom="0.78740157499999996" header="0.3" footer="0.3"/>
  <pageSetup paperSize="9" orientation="landscape" r:id="rId1"/>
  <headerFooter>
    <oddHeader>&amp;LSAE_212 Stückliste Zähler und Infrastruktur
Beispiel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workbookViewId="0">
      <selection activeCell="E4" sqref="E4"/>
    </sheetView>
  </sheetViews>
  <sheetFormatPr baseColWidth="10" defaultRowHeight="15" x14ac:dyDescent="0.25"/>
  <cols>
    <col min="1" max="1" width="12.7109375" customWidth="1"/>
    <col min="7" max="9" width="11.42578125" style="176"/>
    <col min="13" max="13" width="11.42578125" style="176"/>
  </cols>
  <sheetData>
    <row r="1" spans="1:26" ht="15.75" thickTop="1" x14ac:dyDescent="0.25">
      <c r="A1" s="273" t="s">
        <v>94</v>
      </c>
      <c r="B1" s="275" t="s">
        <v>95</v>
      </c>
      <c r="C1" s="277">
        <f>COUNTIF(C3:C37,"im Projekt")</f>
        <v>6</v>
      </c>
      <c r="D1" s="279" t="s">
        <v>96</v>
      </c>
      <c r="E1" s="280"/>
      <c r="F1" s="280"/>
      <c r="G1" s="280"/>
      <c r="H1" s="280"/>
      <c r="I1" s="281"/>
      <c r="J1" s="266" t="s">
        <v>97</v>
      </c>
      <c r="K1" s="267"/>
      <c r="L1" s="268"/>
      <c r="M1" s="269" t="s">
        <v>39</v>
      </c>
      <c r="N1" s="271"/>
      <c r="O1" s="271"/>
      <c r="P1" s="271"/>
      <c r="Q1" s="272"/>
      <c r="R1" s="266" t="s">
        <v>40</v>
      </c>
      <c r="S1" s="267"/>
      <c r="T1" s="267"/>
      <c r="U1" s="267"/>
      <c r="V1" s="268"/>
      <c r="W1" s="269" t="s">
        <v>41</v>
      </c>
      <c r="X1" s="270"/>
      <c r="Y1" s="271"/>
      <c r="Z1" s="272"/>
    </row>
    <row r="2" spans="1:26" ht="27.75" thickBot="1" x14ac:dyDescent="0.3">
      <c r="A2" s="274"/>
      <c r="B2" s="276"/>
      <c r="C2" s="278"/>
      <c r="D2" s="38" t="s">
        <v>98</v>
      </c>
      <c r="E2" s="39" t="s">
        <v>99</v>
      </c>
      <c r="F2" s="39" t="s">
        <v>100</v>
      </c>
      <c r="G2" s="40"/>
      <c r="H2" s="40" t="s">
        <v>101</v>
      </c>
      <c r="I2" s="41" t="s">
        <v>102</v>
      </c>
      <c r="J2" s="42" t="s">
        <v>38</v>
      </c>
      <c r="K2" s="43" t="s">
        <v>45</v>
      </c>
      <c r="L2" s="44" t="s">
        <v>103</v>
      </c>
      <c r="M2" s="45" t="s">
        <v>46</v>
      </c>
      <c r="N2" s="46" t="s">
        <v>47</v>
      </c>
      <c r="O2" s="46" t="s">
        <v>48</v>
      </c>
      <c r="P2" s="46" t="s">
        <v>49</v>
      </c>
      <c r="Q2" s="47" t="s">
        <v>50</v>
      </c>
      <c r="R2" s="48" t="s">
        <v>46</v>
      </c>
      <c r="S2" s="46" t="s">
        <v>51</v>
      </c>
      <c r="T2" s="49" t="s">
        <v>104</v>
      </c>
      <c r="U2" s="49" t="s">
        <v>105</v>
      </c>
      <c r="V2" s="50" t="s">
        <v>106</v>
      </c>
      <c r="W2" s="51" t="s">
        <v>56</v>
      </c>
      <c r="X2" s="46" t="s">
        <v>107</v>
      </c>
      <c r="Y2" s="49" t="s">
        <v>108</v>
      </c>
      <c r="Z2" s="47" t="s">
        <v>58</v>
      </c>
    </row>
    <row r="3" spans="1:26" ht="15.75" thickTop="1" x14ac:dyDescent="0.25">
      <c r="A3" s="52" t="s">
        <v>109</v>
      </c>
      <c r="B3" s="53"/>
      <c r="C3" s="54" t="s">
        <v>110</v>
      </c>
      <c r="D3" s="55" t="s">
        <v>111</v>
      </c>
      <c r="E3" s="56" t="s">
        <v>112</v>
      </c>
      <c r="F3" s="56"/>
      <c r="G3" s="57" t="s">
        <v>113</v>
      </c>
      <c r="H3" s="57" t="s">
        <v>114</v>
      </c>
      <c r="I3" s="58" t="s">
        <v>115</v>
      </c>
      <c r="J3" s="59" t="s">
        <v>116</v>
      </c>
      <c r="K3" s="60"/>
      <c r="L3" s="61"/>
      <c r="M3" s="62" t="s">
        <v>117</v>
      </c>
      <c r="N3" s="63"/>
      <c r="O3" s="64">
        <v>1</v>
      </c>
      <c r="P3" s="63"/>
      <c r="Q3" s="65"/>
      <c r="R3" s="66" t="s">
        <v>118</v>
      </c>
      <c r="S3" s="63"/>
      <c r="T3" s="63"/>
      <c r="U3" s="63"/>
      <c r="V3" s="67"/>
      <c r="W3" s="68"/>
      <c r="X3" s="63"/>
      <c r="Y3" s="63"/>
      <c r="Z3" s="67"/>
    </row>
    <row r="4" spans="1:26" x14ac:dyDescent="0.25">
      <c r="A4" s="52"/>
      <c r="B4" s="53"/>
      <c r="C4" s="54"/>
      <c r="D4" s="55" t="s">
        <v>111</v>
      </c>
      <c r="E4" s="56" t="s">
        <v>112</v>
      </c>
      <c r="F4" s="56"/>
      <c r="G4" s="57" t="s">
        <v>119</v>
      </c>
      <c r="H4" s="57" t="s">
        <v>120</v>
      </c>
      <c r="I4" s="58" t="s">
        <v>92</v>
      </c>
      <c r="J4" s="69"/>
      <c r="K4" s="70"/>
      <c r="L4" s="61"/>
      <c r="M4" s="62"/>
      <c r="N4" s="63"/>
      <c r="O4" s="63"/>
      <c r="P4" s="63"/>
      <c r="Q4" s="65"/>
      <c r="R4" s="66"/>
      <c r="S4" s="63"/>
      <c r="T4" s="63"/>
      <c r="U4" s="63"/>
      <c r="V4" s="67"/>
      <c r="W4" s="68"/>
      <c r="X4" s="63"/>
      <c r="Y4" s="63"/>
      <c r="Z4" s="67"/>
    </row>
    <row r="5" spans="1:26" x14ac:dyDescent="0.25">
      <c r="A5" s="52"/>
      <c r="B5" s="53"/>
      <c r="C5" s="54"/>
      <c r="D5" s="55" t="s">
        <v>111</v>
      </c>
      <c r="E5" s="56" t="s">
        <v>121</v>
      </c>
      <c r="F5" s="56"/>
      <c r="G5" s="57" t="s">
        <v>122</v>
      </c>
      <c r="H5" s="57" t="s">
        <v>114</v>
      </c>
      <c r="I5" s="58" t="s">
        <v>123</v>
      </c>
      <c r="J5" s="69"/>
      <c r="K5" s="70"/>
      <c r="L5" s="61"/>
      <c r="M5" s="62"/>
      <c r="N5" s="63"/>
      <c r="O5" s="63"/>
      <c r="P5" s="63"/>
      <c r="Q5" s="65"/>
      <c r="R5" s="66"/>
      <c r="S5" s="63"/>
      <c r="T5" s="63"/>
      <c r="U5" s="63"/>
      <c r="V5" s="67"/>
      <c r="W5" s="68"/>
      <c r="X5" s="63"/>
      <c r="Y5" s="63"/>
      <c r="Z5" s="67"/>
    </row>
    <row r="6" spans="1:26" x14ac:dyDescent="0.25">
      <c r="A6" s="52"/>
      <c r="B6" s="53"/>
      <c r="C6" s="54"/>
      <c r="D6" s="71" t="s">
        <v>124</v>
      </c>
      <c r="E6" s="72" t="s">
        <v>125</v>
      </c>
      <c r="F6" s="72"/>
      <c r="G6" s="73" t="s">
        <v>126</v>
      </c>
      <c r="H6" s="73"/>
      <c r="I6" s="74" t="s">
        <v>127</v>
      </c>
      <c r="J6" s="69"/>
      <c r="K6" s="70"/>
      <c r="L6" s="61"/>
      <c r="M6" s="62"/>
      <c r="N6" s="63"/>
      <c r="O6" s="63"/>
      <c r="P6" s="63"/>
      <c r="Q6" s="65"/>
      <c r="R6" s="66"/>
      <c r="S6" s="63"/>
      <c r="T6" s="63"/>
      <c r="U6" s="63"/>
      <c r="V6" s="67"/>
      <c r="W6" s="68"/>
      <c r="X6" s="63"/>
      <c r="Y6" s="63"/>
      <c r="Z6" s="67"/>
    </row>
    <row r="7" spans="1:26" x14ac:dyDescent="0.25">
      <c r="A7" s="52"/>
      <c r="B7" s="53"/>
      <c r="C7" s="54"/>
      <c r="D7" s="71" t="s">
        <v>124</v>
      </c>
      <c r="E7" s="72" t="s">
        <v>125</v>
      </c>
      <c r="F7" s="72"/>
      <c r="G7" s="73"/>
      <c r="H7" s="73"/>
      <c r="I7" s="74" t="s">
        <v>128</v>
      </c>
      <c r="J7" s="69"/>
      <c r="K7" s="70"/>
      <c r="L7" s="61"/>
      <c r="M7" s="62"/>
      <c r="N7" s="63"/>
      <c r="O7" s="63"/>
      <c r="P7" s="63"/>
      <c r="Q7" s="65"/>
      <c r="R7" s="66"/>
      <c r="S7" s="63"/>
      <c r="T7" s="63"/>
      <c r="U7" s="63"/>
      <c r="V7" s="67"/>
      <c r="W7" s="68"/>
      <c r="X7" s="63"/>
      <c r="Y7" s="63"/>
      <c r="Z7" s="67"/>
    </row>
    <row r="8" spans="1:26" ht="45" x14ac:dyDescent="0.25">
      <c r="A8" s="52"/>
      <c r="B8" s="53"/>
      <c r="C8" s="54"/>
      <c r="D8" s="71" t="s">
        <v>111</v>
      </c>
      <c r="E8" s="72" t="s">
        <v>40</v>
      </c>
      <c r="F8" s="72"/>
      <c r="G8" s="73" t="s">
        <v>122</v>
      </c>
      <c r="H8" s="73"/>
      <c r="I8" s="75" t="s">
        <v>129</v>
      </c>
      <c r="J8" s="69"/>
      <c r="K8" s="70"/>
      <c r="L8" s="61"/>
      <c r="M8" s="62"/>
      <c r="N8" s="63"/>
      <c r="O8" s="63"/>
      <c r="P8" s="63"/>
      <c r="Q8" s="65"/>
      <c r="R8" s="66"/>
      <c r="S8" s="63"/>
      <c r="T8" s="63"/>
      <c r="U8" s="63"/>
      <c r="V8" s="67"/>
      <c r="W8" s="68"/>
      <c r="X8" s="63"/>
      <c r="Y8" s="63"/>
      <c r="Z8" s="67"/>
    </row>
    <row r="9" spans="1:26" ht="45" x14ac:dyDescent="0.25">
      <c r="A9" s="52"/>
      <c r="B9" s="53"/>
      <c r="C9" s="54"/>
      <c r="D9" s="55" t="s">
        <v>124</v>
      </c>
      <c r="E9" s="56" t="s">
        <v>41</v>
      </c>
      <c r="F9" s="56"/>
      <c r="G9" s="76" t="s">
        <v>130</v>
      </c>
      <c r="H9" s="57" t="s">
        <v>131</v>
      </c>
      <c r="I9" s="58"/>
      <c r="J9" s="69"/>
      <c r="K9" s="70"/>
      <c r="L9" s="61"/>
      <c r="M9" s="62"/>
      <c r="N9" s="63"/>
      <c r="O9" s="63"/>
      <c r="P9" s="63"/>
      <c r="Q9" s="65"/>
      <c r="R9" s="66"/>
      <c r="S9" s="63"/>
      <c r="T9" s="63"/>
      <c r="U9" s="63"/>
      <c r="V9" s="67"/>
      <c r="W9" s="77" t="s">
        <v>132</v>
      </c>
      <c r="X9" s="63"/>
      <c r="Y9" s="63"/>
      <c r="Z9" s="67"/>
    </row>
    <row r="10" spans="1:26" x14ac:dyDescent="0.25">
      <c r="A10" s="78"/>
      <c r="B10" s="79"/>
      <c r="C10" s="80"/>
      <c r="D10" s="71" t="s">
        <v>111</v>
      </c>
      <c r="E10" s="72" t="s">
        <v>41</v>
      </c>
      <c r="F10" s="72"/>
      <c r="G10" s="73" t="s">
        <v>133</v>
      </c>
      <c r="H10" s="73" t="s">
        <v>120</v>
      </c>
      <c r="I10" s="74" t="s">
        <v>134</v>
      </c>
      <c r="J10" s="81"/>
      <c r="K10" s="70"/>
      <c r="L10" s="82"/>
      <c r="M10" s="83"/>
      <c r="N10" s="63"/>
      <c r="O10" s="63"/>
      <c r="P10" s="63"/>
      <c r="Q10" s="84"/>
      <c r="R10" s="85"/>
      <c r="S10" s="63"/>
      <c r="T10" s="63"/>
      <c r="U10" s="63"/>
      <c r="V10" s="86"/>
      <c r="W10" s="68" t="s">
        <v>133</v>
      </c>
      <c r="X10" s="63"/>
      <c r="Y10" s="63"/>
      <c r="Z10" s="86"/>
    </row>
    <row r="11" spans="1:26" ht="33.75" x14ac:dyDescent="0.25">
      <c r="A11" s="87"/>
      <c r="B11" s="88"/>
      <c r="C11" s="89"/>
      <c r="D11" s="90" t="s">
        <v>135</v>
      </c>
      <c r="E11" s="91" t="s">
        <v>136</v>
      </c>
      <c r="F11" s="91"/>
      <c r="G11" s="92"/>
      <c r="H11" s="92"/>
      <c r="I11" s="93" t="s">
        <v>92</v>
      </c>
      <c r="J11" s="94"/>
      <c r="K11" s="95"/>
      <c r="L11" s="96"/>
      <c r="M11" s="97"/>
      <c r="N11" s="98"/>
      <c r="O11" s="98"/>
      <c r="P11" s="98"/>
      <c r="Q11" s="99"/>
      <c r="R11" s="100"/>
      <c r="S11" s="98"/>
      <c r="T11" s="98"/>
      <c r="U11" s="98"/>
      <c r="V11" s="101"/>
      <c r="W11" s="102"/>
      <c r="X11" s="98"/>
      <c r="Y11" s="98"/>
      <c r="Z11" s="101"/>
    </row>
    <row r="12" spans="1:26" x14ac:dyDescent="0.25">
      <c r="A12" s="103" t="s">
        <v>137</v>
      </c>
      <c r="B12" s="104"/>
      <c r="C12" s="105" t="s">
        <v>110</v>
      </c>
      <c r="D12" s="71" t="s">
        <v>135</v>
      </c>
      <c r="E12" s="72" t="s">
        <v>138</v>
      </c>
      <c r="F12" s="72" t="s">
        <v>139</v>
      </c>
      <c r="G12" s="73"/>
      <c r="H12" s="73"/>
      <c r="I12" s="74" t="s">
        <v>137</v>
      </c>
      <c r="J12" s="106"/>
      <c r="K12" s="107"/>
      <c r="L12" s="108"/>
      <c r="M12" s="109"/>
      <c r="N12" s="110"/>
      <c r="O12" s="110"/>
      <c r="P12" s="110"/>
      <c r="Q12" s="111"/>
      <c r="R12" s="112"/>
      <c r="S12" s="110"/>
      <c r="T12" s="110"/>
      <c r="U12" s="110"/>
      <c r="V12" s="113"/>
      <c r="W12" s="114"/>
      <c r="X12" s="110"/>
      <c r="Y12" s="110"/>
      <c r="Z12" s="113"/>
    </row>
    <row r="13" spans="1:26" x14ac:dyDescent="0.25">
      <c r="A13" s="115"/>
      <c r="B13" s="116"/>
      <c r="C13" s="117"/>
      <c r="D13" s="71" t="s">
        <v>135</v>
      </c>
      <c r="E13" s="72" t="s">
        <v>39</v>
      </c>
      <c r="F13" s="72" t="s">
        <v>139</v>
      </c>
      <c r="G13" s="73" t="s">
        <v>140</v>
      </c>
      <c r="H13" s="73"/>
      <c r="I13" s="74" t="s">
        <v>137</v>
      </c>
      <c r="J13" s="118"/>
      <c r="K13" s="107"/>
      <c r="L13" s="119"/>
      <c r="M13" s="120"/>
      <c r="N13" s="110"/>
      <c r="O13" s="110"/>
      <c r="P13" s="110"/>
      <c r="Q13" s="121"/>
      <c r="R13" s="122"/>
      <c r="S13" s="110"/>
      <c r="T13" s="110"/>
      <c r="U13" s="110"/>
      <c r="V13" s="123"/>
      <c r="W13" s="124"/>
      <c r="X13" s="110"/>
      <c r="Y13" s="110"/>
      <c r="Z13" s="123"/>
    </row>
    <row r="14" spans="1:26" x14ac:dyDescent="0.25">
      <c r="A14" s="87"/>
      <c r="B14" s="88"/>
      <c r="C14" s="89"/>
      <c r="D14" s="71" t="s">
        <v>135</v>
      </c>
      <c r="E14" s="72" t="s">
        <v>39</v>
      </c>
      <c r="F14" s="72" t="s">
        <v>139</v>
      </c>
      <c r="G14" s="73" t="s">
        <v>140</v>
      </c>
      <c r="H14" s="73"/>
      <c r="I14" s="74" t="s">
        <v>137</v>
      </c>
      <c r="J14" s="94"/>
      <c r="K14" s="95"/>
      <c r="L14" s="96"/>
      <c r="M14" s="97"/>
      <c r="N14" s="98"/>
      <c r="O14" s="98"/>
      <c r="P14" s="98"/>
      <c r="Q14" s="99"/>
      <c r="R14" s="100"/>
      <c r="S14" s="98"/>
      <c r="T14" s="98"/>
      <c r="U14" s="98"/>
      <c r="V14" s="101"/>
      <c r="W14" s="102"/>
      <c r="X14" s="98"/>
      <c r="Y14" s="98"/>
      <c r="Z14" s="101"/>
    </row>
    <row r="15" spans="1:26" x14ac:dyDescent="0.25">
      <c r="A15" s="103" t="s">
        <v>141</v>
      </c>
      <c r="B15" s="104"/>
      <c r="C15" s="105" t="s">
        <v>110</v>
      </c>
      <c r="D15" s="71" t="s">
        <v>111</v>
      </c>
      <c r="E15" s="72" t="s">
        <v>39</v>
      </c>
      <c r="F15" s="72"/>
      <c r="G15" s="73" t="s">
        <v>142</v>
      </c>
      <c r="H15" s="73" t="s">
        <v>143</v>
      </c>
      <c r="I15" s="74" t="s">
        <v>144</v>
      </c>
      <c r="J15" s="106"/>
      <c r="K15" s="107"/>
      <c r="L15" s="108"/>
      <c r="M15" s="109" t="s">
        <v>145</v>
      </c>
      <c r="N15" s="110"/>
      <c r="O15" s="110"/>
      <c r="P15" s="110"/>
      <c r="Q15" s="111"/>
      <c r="R15" s="112" t="s">
        <v>118</v>
      </c>
      <c r="S15" s="110"/>
      <c r="T15" s="110"/>
      <c r="U15" s="110"/>
      <c r="V15" s="113"/>
      <c r="W15" s="114"/>
      <c r="X15" s="110"/>
      <c r="Y15" s="110"/>
      <c r="Z15" s="113"/>
    </row>
    <row r="16" spans="1:26" x14ac:dyDescent="0.25">
      <c r="A16" s="103"/>
      <c r="B16" s="104"/>
      <c r="C16" s="105"/>
      <c r="D16" s="71" t="s">
        <v>124</v>
      </c>
      <c r="E16" s="72" t="s">
        <v>40</v>
      </c>
      <c r="F16" s="72"/>
      <c r="G16" s="73" t="s">
        <v>146</v>
      </c>
      <c r="H16" s="73" t="s">
        <v>147</v>
      </c>
      <c r="I16" s="74" t="s">
        <v>148</v>
      </c>
      <c r="J16" s="106"/>
      <c r="K16" s="70"/>
      <c r="L16" s="108"/>
      <c r="M16" s="109"/>
      <c r="N16" s="63"/>
      <c r="O16" s="63"/>
      <c r="P16" s="63"/>
      <c r="Q16" s="111"/>
      <c r="R16" s="112"/>
      <c r="S16" s="63"/>
      <c r="T16" s="63"/>
      <c r="U16" s="63"/>
      <c r="V16" s="113"/>
      <c r="W16" s="114" t="s">
        <v>149</v>
      </c>
      <c r="X16" s="63"/>
      <c r="Y16" s="63"/>
      <c r="Z16" s="113"/>
    </row>
    <row r="17" spans="1:26" x14ac:dyDescent="0.25">
      <c r="A17" s="103"/>
      <c r="B17" s="104"/>
      <c r="C17" s="105"/>
      <c r="D17" s="71" t="s">
        <v>124</v>
      </c>
      <c r="E17" s="72" t="s">
        <v>40</v>
      </c>
      <c r="F17" s="72"/>
      <c r="G17" s="73" t="s">
        <v>146</v>
      </c>
      <c r="H17" s="73" t="s">
        <v>150</v>
      </c>
      <c r="I17" s="74" t="s">
        <v>151</v>
      </c>
      <c r="J17" s="106"/>
      <c r="K17" s="70"/>
      <c r="L17" s="108"/>
      <c r="M17" s="109"/>
      <c r="N17" s="63"/>
      <c r="O17" s="63"/>
      <c r="P17" s="63"/>
      <c r="Q17" s="111"/>
      <c r="R17" s="112"/>
      <c r="S17" s="63"/>
      <c r="T17" s="63"/>
      <c r="U17" s="63"/>
      <c r="V17" s="113"/>
      <c r="W17" s="114" t="s">
        <v>149</v>
      </c>
      <c r="X17" s="63"/>
      <c r="Y17" s="63"/>
      <c r="Z17" s="113"/>
    </row>
    <row r="18" spans="1:26" x14ac:dyDescent="0.25">
      <c r="A18" s="103"/>
      <c r="B18" s="104"/>
      <c r="C18" s="105"/>
      <c r="D18" s="71" t="s">
        <v>124</v>
      </c>
      <c r="E18" s="72" t="s">
        <v>40</v>
      </c>
      <c r="F18" s="72"/>
      <c r="G18" s="73" t="s">
        <v>146</v>
      </c>
      <c r="H18" s="73" t="s">
        <v>150</v>
      </c>
      <c r="I18" s="74" t="s">
        <v>141</v>
      </c>
      <c r="J18" s="106"/>
      <c r="K18" s="70"/>
      <c r="L18" s="108"/>
      <c r="M18" s="109"/>
      <c r="N18" s="63"/>
      <c r="O18" s="63"/>
      <c r="P18" s="63"/>
      <c r="Q18" s="111"/>
      <c r="R18" s="112"/>
      <c r="S18" s="63"/>
      <c r="T18" s="63"/>
      <c r="U18" s="63"/>
      <c r="V18" s="113"/>
      <c r="W18" s="114" t="s">
        <v>149</v>
      </c>
      <c r="X18" s="63"/>
      <c r="Y18" s="63"/>
      <c r="Z18" s="113"/>
    </row>
    <row r="19" spans="1:26" x14ac:dyDescent="0.25">
      <c r="A19" s="87"/>
      <c r="B19" s="88"/>
      <c r="C19" s="89"/>
      <c r="D19" s="71" t="s">
        <v>124</v>
      </c>
      <c r="E19" s="72" t="s">
        <v>41</v>
      </c>
      <c r="F19" s="72"/>
      <c r="G19" s="73"/>
      <c r="H19" s="73" t="s">
        <v>143</v>
      </c>
      <c r="I19" s="74" t="s">
        <v>141</v>
      </c>
      <c r="J19" s="94"/>
      <c r="K19" s="95"/>
      <c r="L19" s="96"/>
      <c r="M19" s="97"/>
      <c r="N19" s="98"/>
      <c r="O19" s="98"/>
      <c r="P19" s="98"/>
      <c r="Q19" s="99"/>
      <c r="R19" s="100"/>
      <c r="S19" s="98"/>
      <c r="T19" s="98"/>
      <c r="U19" s="98"/>
      <c r="V19" s="101"/>
      <c r="W19" s="68" t="s">
        <v>152</v>
      </c>
      <c r="X19" s="98"/>
      <c r="Y19" s="98"/>
      <c r="Z19" s="101"/>
    </row>
    <row r="20" spans="1:26" x14ac:dyDescent="0.25">
      <c r="A20" s="103" t="s">
        <v>153</v>
      </c>
      <c r="B20" s="104"/>
      <c r="C20" s="105" t="s">
        <v>110</v>
      </c>
      <c r="D20" s="125" t="s">
        <v>124</v>
      </c>
      <c r="E20" s="126" t="s">
        <v>112</v>
      </c>
      <c r="F20" s="126"/>
      <c r="G20" s="127"/>
      <c r="H20" s="127"/>
      <c r="I20" s="128" t="s">
        <v>154</v>
      </c>
      <c r="J20" s="106"/>
      <c r="K20" s="107"/>
      <c r="L20" s="108"/>
      <c r="M20" s="109" t="s">
        <v>155</v>
      </c>
      <c r="N20" s="110"/>
      <c r="O20" s="64">
        <v>1</v>
      </c>
      <c r="P20" s="110"/>
      <c r="Q20" s="111"/>
      <c r="R20" s="112" t="s">
        <v>118</v>
      </c>
      <c r="S20" s="110"/>
      <c r="T20" s="110"/>
      <c r="U20" s="110"/>
      <c r="V20" s="113"/>
      <c r="W20" s="114"/>
      <c r="X20" s="63"/>
      <c r="Y20" s="110"/>
      <c r="Z20" s="113"/>
    </row>
    <row r="21" spans="1:26" x14ac:dyDescent="0.25">
      <c r="A21" s="115"/>
      <c r="B21" s="116"/>
      <c r="C21" s="105"/>
      <c r="D21" s="129" t="s">
        <v>124</v>
      </c>
      <c r="E21" s="130" t="s">
        <v>40</v>
      </c>
      <c r="F21" s="130"/>
      <c r="G21" s="131"/>
      <c r="H21" s="131"/>
      <c r="I21" s="128" t="s">
        <v>154</v>
      </c>
      <c r="J21" s="118"/>
      <c r="K21" s="70"/>
      <c r="L21" s="119"/>
      <c r="M21" s="120"/>
      <c r="N21" s="63"/>
      <c r="O21" s="63"/>
      <c r="P21" s="63"/>
      <c r="Q21" s="121"/>
      <c r="R21" s="112"/>
      <c r="S21" s="63"/>
      <c r="T21" s="63"/>
      <c r="U21" s="63"/>
      <c r="V21" s="123"/>
      <c r="W21" s="124"/>
      <c r="X21" s="63"/>
      <c r="Y21" s="63"/>
      <c r="Z21" s="113"/>
    </row>
    <row r="22" spans="1:26" x14ac:dyDescent="0.25">
      <c r="A22" s="87"/>
      <c r="B22" s="88"/>
      <c r="C22" s="89"/>
      <c r="D22" s="90" t="s">
        <v>124</v>
      </c>
      <c r="E22" s="132" t="s">
        <v>41</v>
      </c>
      <c r="F22" s="132"/>
      <c r="G22" s="92"/>
      <c r="H22" s="92"/>
      <c r="I22" s="93" t="s">
        <v>154</v>
      </c>
      <c r="J22" s="94"/>
      <c r="K22" s="95"/>
      <c r="L22" s="96"/>
      <c r="M22" s="97"/>
      <c r="N22" s="98"/>
      <c r="O22" s="98"/>
      <c r="P22" s="98"/>
      <c r="Q22" s="99"/>
      <c r="R22" s="100"/>
      <c r="S22" s="98"/>
      <c r="T22" s="98"/>
      <c r="U22" s="98"/>
      <c r="V22" s="101"/>
      <c r="W22" s="102" t="s">
        <v>156</v>
      </c>
      <c r="X22" s="98"/>
      <c r="Y22" s="98"/>
      <c r="Z22" s="101"/>
    </row>
    <row r="23" spans="1:26" x14ac:dyDescent="0.25">
      <c r="A23" s="115" t="s">
        <v>157</v>
      </c>
      <c r="B23" s="116"/>
      <c r="C23" s="105" t="s">
        <v>110</v>
      </c>
      <c r="D23" s="129" t="s">
        <v>124</v>
      </c>
      <c r="E23" s="130" t="s">
        <v>40</v>
      </c>
      <c r="F23" s="130"/>
      <c r="G23" s="131"/>
      <c r="H23" s="131"/>
      <c r="I23" s="133" t="s">
        <v>157</v>
      </c>
      <c r="J23" s="118"/>
      <c r="K23" s="107"/>
      <c r="L23" s="119"/>
      <c r="M23" s="120"/>
      <c r="N23" s="110"/>
      <c r="O23" s="110"/>
      <c r="P23" s="110"/>
      <c r="Q23" s="121"/>
      <c r="R23" s="112" t="s">
        <v>118</v>
      </c>
      <c r="S23" s="110"/>
      <c r="T23" s="110"/>
      <c r="U23" s="110"/>
      <c r="V23" s="123"/>
      <c r="W23" s="124"/>
      <c r="X23" s="110"/>
      <c r="Y23" s="110"/>
      <c r="Z23" s="113"/>
    </row>
    <row r="24" spans="1:26" x14ac:dyDescent="0.25">
      <c r="A24" s="78"/>
      <c r="B24" s="79"/>
      <c r="C24" s="54"/>
      <c r="D24" s="134" t="s">
        <v>124</v>
      </c>
      <c r="E24" s="135" t="s">
        <v>40</v>
      </c>
      <c r="F24" s="135"/>
      <c r="G24" s="136"/>
      <c r="H24" s="136"/>
      <c r="I24" s="137" t="s">
        <v>158</v>
      </c>
      <c r="J24" s="81"/>
      <c r="K24" s="70"/>
      <c r="L24" s="82"/>
      <c r="M24" s="83" t="s">
        <v>159</v>
      </c>
      <c r="N24" s="63"/>
      <c r="O24" s="63"/>
      <c r="P24" s="63"/>
      <c r="Q24" s="84"/>
      <c r="R24" s="66"/>
      <c r="S24" s="63"/>
      <c r="T24" s="63"/>
      <c r="U24" s="63"/>
      <c r="V24" s="86"/>
      <c r="W24" s="138"/>
      <c r="X24" s="63"/>
      <c r="Y24" s="63"/>
      <c r="Z24" s="67"/>
    </row>
    <row r="25" spans="1:26" x14ac:dyDescent="0.25">
      <c r="A25" s="78"/>
      <c r="B25" s="79"/>
      <c r="C25" s="54"/>
      <c r="D25" s="134" t="s">
        <v>124</v>
      </c>
      <c r="E25" s="135" t="s">
        <v>40</v>
      </c>
      <c r="F25" s="135"/>
      <c r="G25" s="139"/>
      <c r="H25" s="136"/>
      <c r="I25" s="137" t="s">
        <v>160</v>
      </c>
      <c r="J25" s="81"/>
      <c r="K25" s="70"/>
      <c r="L25" s="82"/>
      <c r="M25" s="83"/>
      <c r="N25" s="63"/>
      <c r="O25" s="63"/>
      <c r="P25" s="63"/>
      <c r="Q25" s="84"/>
      <c r="R25" s="66"/>
      <c r="S25" s="63"/>
      <c r="T25" s="63"/>
      <c r="U25" s="63"/>
      <c r="V25" s="86"/>
      <c r="W25" s="138"/>
      <c r="X25" s="63"/>
      <c r="Y25" s="63"/>
      <c r="Z25" s="67"/>
    </row>
    <row r="26" spans="1:26" x14ac:dyDescent="0.25">
      <c r="A26" s="78"/>
      <c r="B26" s="79"/>
      <c r="C26" s="54"/>
      <c r="D26" s="134" t="s">
        <v>124</v>
      </c>
      <c r="E26" s="135" t="s">
        <v>125</v>
      </c>
      <c r="F26" s="135"/>
      <c r="G26" s="139"/>
      <c r="H26" s="136"/>
      <c r="I26" s="137" t="s">
        <v>161</v>
      </c>
      <c r="J26" s="81"/>
      <c r="K26" s="70"/>
      <c r="L26" s="82"/>
      <c r="M26" s="83"/>
      <c r="N26" s="63"/>
      <c r="O26" s="63"/>
      <c r="P26" s="63"/>
      <c r="Q26" s="84"/>
      <c r="R26" s="66"/>
      <c r="S26" s="63"/>
      <c r="T26" s="63"/>
      <c r="U26" s="63"/>
      <c r="V26" s="86"/>
      <c r="W26" s="138"/>
      <c r="X26" s="63"/>
      <c r="Y26" s="63"/>
      <c r="Z26" s="67"/>
    </row>
    <row r="27" spans="1:26" x14ac:dyDescent="0.25">
      <c r="A27" s="78"/>
      <c r="B27" s="79"/>
      <c r="C27" s="54"/>
      <c r="D27" s="71" t="s">
        <v>124</v>
      </c>
      <c r="E27" s="72" t="s">
        <v>41</v>
      </c>
      <c r="F27" s="72"/>
      <c r="G27" s="73"/>
      <c r="H27" s="73"/>
      <c r="I27" s="74" t="s">
        <v>162</v>
      </c>
      <c r="J27" s="81"/>
      <c r="K27" s="70"/>
      <c r="L27" s="82"/>
      <c r="M27" s="83"/>
      <c r="N27" s="63"/>
      <c r="O27" s="63"/>
      <c r="P27" s="63"/>
      <c r="Q27" s="84"/>
      <c r="R27" s="66"/>
      <c r="S27" s="63"/>
      <c r="T27" s="63"/>
      <c r="U27" s="63"/>
      <c r="V27" s="86"/>
      <c r="W27" s="138" t="s">
        <v>152</v>
      </c>
      <c r="X27" s="63"/>
      <c r="Y27" s="64">
        <v>1</v>
      </c>
      <c r="Z27" s="67"/>
    </row>
    <row r="28" spans="1:26" x14ac:dyDescent="0.25">
      <c r="A28" s="78"/>
      <c r="B28" s="79"/>
      <c r="C28" s="54"/>
      <c r="D28" s="71" t="s">
        <v>124</v>
      </c>
      <c r="E28" s="72" t="s">
        <v>41</v>
      </c>
      <c r="F28" s="72"/>
      <c r="G28" s="73"/>
      <c r="H28" s="73"/>
      <c r="I28" s="74" t="s">
        <v>160</v>
      </c>
      <c r="J28" s="81"/>
      <c r="K28" s="70"/>
      <c r="L28" s="82"/>
      <c r="M28" s="83"/>
      <c r="N28" s="63"/>
      <c r="O28" s="63"/>
      <c r="P28" s="63"/>
      <c r="Q28" s="84"/>
      <c r="R28" s="66"/>
      <c r="S28" s="63"/>
      <c r="T28" s="63"/>
      <c r="U28" s="63"/>
      <c r="V28" s="86"/>
      <c r="W28" s="138" t="s">
        <v>163</v>
      </c>
      <c r="X28" s="63"/>
      <c r="Y28" s="63"/>
      <c r="Z28" s="67"/>
    </row>
    <row r="29" spans="1:26" x14ac:dyDescent="0.25">
      <c r="A29" s="78"/>
      <c r="B29" s="79"/>
      <c r="C29" s="54"/>
      <c r="D29" s="71" t="s">
        <v>111</v>
      </c>
      <c r="E29" s="72" t="s">
        <v>41</v>
      </c>
      <c r="F29" s="72"/>
      <c r="G29" s="73"/>
      <c r="H29" s="73"/>
      <c r="I29" s="74" t="s">
        <v>164</v>
      </c>
      <c r="J29" s="81"/>
      <c r="K29" s="70"/>
      <c r="L29" s="82"/>
      <c r="M29" s="83"/>
      <c r="N29" s="63"/>
      <c r="O29" s="63"/>
      <c r="P29" s="63"/>
      <c r="Q29" s="84"/>
      <c r="R29" s="66"/>
      <c r="S29" s="63"/>
      <c r="T29" s="63"/>
      <c r="U29" s="63"/>
      <c r="V29" s="86"/>
      <c r="W29" s="138" t="s">
        <v>165</v>
      </c>
      <c r="X29" s="63"/>
      <c r="Y29" s="63"/>
      <c r="Z29" s="67"/>
    </row>
    <row r="30" spans="1:26" x14ac:dyDescent="0.25">
      <c r="A30" s="78"/>
      <c r="B30" s="79"/>
      <c r="C30" s="54"/>
      <c r="D30" s="134" t="s">
        <v>124</v>
      </c>
      <c r="E30" s="135" t="s">
        <v>41</v>
      </c>
      <c r="F30" s="135"/>
      <c r="G30" s="136"/>
      <c r="H30" s="136"/>
      <c r="I30" s="137" t="s">
        <v>157</v>
      </c>
      <c r="J30" s="81"/>
      <c r="K30" s="70"/>
      <c r="L30" s="82"/>
      <c r="M30" s="83"/>
      <c r="N30" s="63"/>
      <c r="O30" s="63"/>
      <c r="P30" s="63"/>
      <c r="Q30" s="84"/>
      <c r="R30" s="66"/>
      <c r="S30" s="63"/>
      <c r="T30" s="63"/>
      <c r="U30" s="63"/>
      <c r="V30" s="86"/>
      <c r="W30" s="138" t="s">
        <v>166</v>
      </c>
      <c r="X30" s="63"/>
      <c r="Y30" s="63"/>
      <c r="Z30" s="67"/>
    </row>
    <row r="31" spans="1:26" x14ac:dyDescent="0.25">
      <c r="A31" s="140"/>
      <c r="B31" s="141"/>
      <c r="C31" s="142"/>
      <c r="D31" s="143" t="s">
        <v>135</v>
      </c>
      <c r="E31" s="144"/>
      <c r="F31" s="144"/>
      <c r="G31" s="145"/>
      <c r="H31" s="145"/>
      <c r="I31" s="146" t="s">
        <v>167</v>
      </c>
      <c r="J31" s="147"/>
      <c r="K31" s="148"/>
      <c r="L31" s="149"/>
      <c r="M31" s="150"/>
      <c r="N31" s="151"/>
      <c r="O31" s="151"/>
      <c r="P31" s="151"/>
      <c r="Q31" s="152"/>
      <c r="R31" s="153"/>
      <c r="S31" s="151"/>
      <c r="T31" s="151"/>
      <c r="U31" s="151"/>
      <c r="V31" s="154"/>
      <c r="W31" s="155"/>
      <c r="X31" s="151"/>
      <c r="Y31" s="151"/>
      <c r="Z31" s="154"/>
    </row>
    <row r="32" spans="1:26" ht="67.5" x14ac:dyDescent="0.25">
      <c r="A32" s="87"/>
      <c r="B32" s="88"/>
      <c r="C32" s="89"/>
      <c r="D32" s="90" t="s">
        <v>135</v>
      </c>
      <c r="E32" s="91" t="s">
        <v>168</v>
      </c>
      <c r="F32" s="91"/>
      <c r="G32" s="92"/>
      <c r="H32" s="92"/>
      <c r="I32" s="156" t="s">
        <v>169</v>
      </c>
      <c r="J32" s="94"/>
      <c r="K32" s="95"/>
      <c r="L32" s="96"/>
      <c r="M32" s="97"/>
      <c r="N32" s="98"/>
      <c r="O32" s="98"/>
      <c r="P32" s="98"/>
      <c r="Q32" s="99"/>
      <c r="R32" s="100"/>
      <c r="S32" s="98"/>
      <c r="T32" s="98"/>
      <c r="U32" s="98"/>
      <c r="V32" s="101"/>
      <c r="W32" s="102"/>
      <c r="X32" s="98"/>
      <c r="Y32" s="98"/>
      <c r="Z32" s="101"/>
    </row>
    <row r="33" spans="1:26" x14ac:dyDescent="0.25">
      <c r="A33" s="115" t="s">
        <v>170</v>
      </c>
      <c r="B33" s="116"/>
      <c r="C33" s="105" t="s">
        <v>110</v>
      </c>
      <c r="D33" s="129" t="s">
        <v>124</v>
      </c>
      <c r="E33" s="130" t="s">
        <v>112</v>
      </c>
      <c r="F33" s="130"/>
      <c r="G33" s="131"/>
      <c r="H33" s="131"/>
      <c r="I33" s="133"/>
      <c r="J33" s="118"/>
      <c r="K33" s="107"/>
      <c r="L33" s="119"/>
      <c r="M33" s="120" t="s">
        <v>155</v>
      </c>
      <c r="N33" s="110"/>
      <c r="O33" s="64">
        <v>1</v>
      </c>
      <c r="P33" s="110"/>
      <c r="Q33" s="121"/>
      <c r="R33" s="112" t="s">
        <v>118</v>
      </c>
      <c r="S33" s="110"/>
      <c r="T33" s="110"/>
      <c r="U33" s="110"/>
      <c r="V33" s="123"/>
      <c r="W33" s="124"/>
      <c r="X33" s="110"/>
      <c r="Y33" s="110"/>
      <c r="Z33" s="113"/>
    </row>
    <row r="34" spans="1:26" x14ac:dyDescent="0.25">
      <c r="A34" s="78"/>
      <c r="B34" s="79"/>
      <c r="C34" s="80"/>
      <c r="D34" s="134" t="s">
        <v>124</v>
      </c>
      <c r="E34" s="135" t="s">
        <v>40</v>
      </c>
      <c r="F34" s="135"/>
      <c r="G34" s="136"/>
      <c r="H34" s="136"/>
      <c r="I34" s="137"/>
      <c r="J34" s="81"/>
      <c r="K34" s="70"/>
      <c r="L34" s="82"/>
      <c r="M34" s="83"/>
      <c r="N34" s="63"/>
      <c r="O34" s="157"/>
      <c r="P34" s="63"/>
      <c r="Q34" s="84"/>
      <c r="R34" s="85"/>
      <c r="S34" s="157"/>
      <c r="T34" s="63"/>
      <c r="U34" s="157"/>
      <c r="V34" s="86"/>
      <c r="W34" s="138"/>
      <c r="X34" s="63"/>
      <c r="Y34" s="63"/>
      <c r="Z34" s="86"/>
    </row>
    <row r="35" spans="1:26" x14ac:dyDescent="0.25">
      <c r="A35" s="78"/>
      <c r="B35" s="79"/>
      <c r="C35" s="80"/>
      <c r="D35" s="134" t="s">
        <v>124</v>
      </c>
      <c r="E35" s="135" t="s">
        <v>40</v>
      </c>
      <c r="F35" s="135"/>
      <c r="G35" s="136"/>
      <c r="H35" s="136"/>
      <c r="I35" s="137"/>
      <c r="J35" s="81"/>
      <c r="K35" s="70"/>
      <c r="L35" s="82"/>
      <c r="M35" s="83"/>
      <c r="N35" s="63"/>
      <c r="O35" s="157"/>
      <c r="P35" s="63"/>
      <c r="Q35" s="84"/>
      <c r="R35" s="85"/>
      <c r="S35" s="157"/>
      <c r="T35" s="63"/>
      <c r="U35" s="157"/>
      <c r="V35" s="86"/>
      <c r="W35" s="138"/>
      <c r="X35" s="63"/>
      <c r="Y35" s="63"/>
      <c r="Z35" s="86"/>
    </row>
    <row r="36" spans="1:26" x14ac:dyDescent="0.25">
      <c r="A36" s="87"/>
      <c r="B36" s="88"/>
      <c r="C36" s="89"/>
      <c r="D36" s="90" t="s">
        <v>124</v>
      </c>
      <c r="E36" s="132" t="s">
        <v>41</v>
      </c>
      <c r="F36" s="132"/>
      <c r="G36" s="92"/>
      <c r="H36" s="92"/>
      <c r="I36" s="93"/>
      <c r="J36" s="94"/>
      <c r="K36" s="95"/>
      <c r="L36" s="96"/>
      <c r="M36" s="97"/>
      <c r="N36" s="98"/>
      <c r="O36" s="158"/>
      <c r="P36" s="98"/>
      <c r="Q36" s="99"/>
      <c r="R36" s="100"/>
      <c r="S36" s="158"/>
      <c r="T36" s="98"/>
      <c r="U36" s="158"/>
      <c r="V36" s="101"/>
      <c r="W36" s="138" t="s">
        <v>166</v>
      </c>
      <c r="X36" s="98"/>
      <c r="Y36" s="98"/>
      <c r="Z36" s="101"/>
    </row>
    <row r="37" spans="1:26" ht="15.75" thickBot="1" x14ac:dyDescent="0.3">
      <c r="A37" s="159"/>
      <c r="B37" s="160"/>
      <c r="C37" s="161"/>
      <c r="D37" s="162"/>
      <c r="E37" s="163"/>
      <c r="F37" s="163"/>
      <c r="G37" s="164"/>
      <c r="H37" s="164"/>
      <c r="I37" s="165"/>
      <c r="J37" s="166"/>
      <c r="K37" s="167"/>
      <c r="L37" s="168"/>
      <c r="M37" s="169"/>
      <c r="N37" s="170"/>
      <c r="O37" s="171"/>
      <c r="P37" s="170"/>
      <c r="Q37" s="172"/>
      <c r="R37" s="173"/>
      <c r="S37" s="171"/>
      <c r="T37" s="170"/>
      <c r="U37" s="171"/>
      <c r="V37" s="174"/>
      <c r="W37" s="175"/>
      <c r="X37" s="170"/>
      <c r="Y37" s="170"/>
      <c r="Z37" s="174"/>
    </row>
    <row r="38" spans="1:26" ht="15.75" thickTop="1" x14ac:dyDescent="0.25"/>
  </sheetData>
  <mergeCells count="8">
    <mergeCell ref="R1:V1"/>
    <mergeCell ref="W1:Z1"/>
    <mergeCell ref="A1:A2"/>
    <mergeCell ref="B1:B2"/>
    <mergeCell ref="C1:C2"/>
    <mergeCell ref="D1:I1"/>
    <mergeCell ref="J1:L1"/>
    <mergeCell ref="M1:Q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1" sqref="B1:B4"/>
    </sheetView>
  </sheetViews>
  <sheetFormatPr baseColWidth="10" defaultRowHeight="15" x14ac:dyDescent="0.25"/>
  <sheetData>
    <row r="1" spans="1:2" x14ac:dyDescent="0.25">
      <c r="A1" t="s">
        <v>25</v>
      </c>
      <c r="B1" t="s">
        <v>31</v>
      </c>
    </row>
    <row r="2" spans="1:2" x14ac:dyDescent="0.25">
      <c r="A2" t="s">
        <v>26</v>
      </c>
      <c r="B2" t="s">
        <v>28</v>
      </c>
    </row>
    <row r="3" spans="1:2" x14ac:dyDescent="0.25">
      <c r="B3" t="s">
        <v>29</v>
      </c>
    </row>
    <row r="4" spans="1:2" x14ac:dyDescent="0.25">
      <c r="B4" t="s">
        <v>30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Kalkulation zwf Kosten</vt:lpstr>
      <vt:lpstr>Beispiel 1</vt:lpstr>
      <vt:lpstr>Beispiel 2</vt:lpstr>
      <vt:lpstr>Listen</vt:lpstr>
      <vt:lpstr>janein</vt:lpstr>
      <vt:lpstr>komems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2022-02-14T11:22:40Z</dcterms:modified>
</cp:coreProperties>
</file>